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7945" windowHeight="12375"/>
  </bookViews>
  <sheets>
    <sheet name="Sheet1" sheetId="1" r:id="rId1"/>
    <sheet name="Sheet2" sheetId="2" r:id="rId2"/>
    <sheet name="Sheet3" sheetId="3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155" name="ID_FC99A983C94E4D9DA20F1D1146FB0431" descr="75b6e860-b7dd-4f50-af8c-007f23dbeeaa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853680" y="11966575"/>
          <a:ext cx="782955" cy="709295"/>
        </a:xfrm>
        <a:prstGeom prst="rect">
          <a:avLst/>
        </a:prstGeom>
      </xdr:spPr>
    </xdr:pic>
  </etc:cellImage>
  <etc:cellImage>
    <xdr:pic>
      <xdr:nvPicPr>
        <xdr:cNvPr id="158" name="ID_3A945CA721F94FD79BC5208437A68592" descr="微信图片_2024122611201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037705" y="1168400"/>
          <a:ext cx="694690" cy="695325"/>
        </a:xfrm>
        <a:prstGeom prst="rect">
          <a:avLst/>
        </a:prstGeom>
      </xdr:spPr>
    </xdr:pic>
  </etc:cellImage>
  <etc:cellImage>
    <xdr:pic>
      <xdr:nvPicPr>
        <xdr:cNvPr id="137" name="ID_E5F79DA4C0E149FB95509C546FF216FE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962900" y="17183100"/>
          <a:ext cx="615315" cy="6121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0" name="ID_35487E9908B04A6DB95F26816826B82A" descr="ed1fe8ef072aed2e1a236f35290338df_origin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344285" y="7840345"/>
          <a:ext cx="673100" cy="676275"/>
        </a:xfrm>
        <a:prstGeom prst="rect">
          <a:avLst/>
        </a:prstGeom>
      </xdr:spPr>
    </xdr:pic>
  </etc:cellImage>
  <etc:cellImage>
    <xdr:pic>
      <xdr:nvPicPr>
        <xdr:cNvPr id="98" name="ID_F767CD6877D14A868C24F3663A80D9A7" descr="8d9a24d681c53ffb176c9485b736942"/>
        <xdr:cNvPicPr/>
      </xdr:nvPicPr>
      <xdr:blipFill>
        <a:blip r:embed="rId5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128" name="ID_234404C26D564475B136FD001C274BD6" descr="f8fd8710-15b2-46e7-86da-a2176ad3b02e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972425" y="1208405"/>
          <a:ext cx="717550" cy="715645"/>
        </a:xfrm>
        <a:prstGeom prst="rect">
          <a:avLst/>
        </a:prstGeom>
      </xdr:spPr>
    </xdr:pic>
  </etc:cellImage>
  <etc:cellImage>
    <xdr:pic>
      <xdr:nvPicPr>
        <xdr:cNvPr id="138" name="ID_D8A5CBBA67D147B59311B1E3A2F5E2DB" descr="b390c08415bb3af26f95a7961120497"/>
        <xdr:cNvPicPr/>
      </xdr:nvPicPr>
      <xdr:blipFill>
        <a:blip r:embed="rId7"/>
        <a:stretch>
          <a:fillRect/>
        </a:stretch>
      </xdr:blipFill>
      <xdr:spPr>
        <a:xfrm>
          <a:off x="0" y="0"/>
          <a:ext cx="7540625" cy="10058400"/>
        </a:xfrm>
        <a:prstGeom prst="rect">
          <a:avLst/>
        </a:prstGeom>
      </xdr:spPr>
    </xdr:pic>
  </etc:cellImage>
  <etc:cellImage>
    <xdr:pic>
      <xdr:nvPicPr>
        <xdr:cNvPr id="136" name="ID_10BE885336B04916A46F9B561C3B758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7970520" y="15949930"/>
          <a:ext cx="569595" cy="5676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7" name="ID_FA0873BF2C264AE5901A6FE417CEA71F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7978140" y="16539845"/>
          <a:ext cx="599440" cy="5911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5" name="ID_4D43204D599F4FDFBC6B80479BEE2E57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7955280" y="17813655"/>
          <a:ext cx="610870" cy="6013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9" name="ID_7767F7E00E4A4D4BB4FA726A12B0A96F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7985760" y="18475960"/>
          <a:ext cx="603250" cy="5930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9" name="ID_CE99B1C9E2D5495E8281A17B2A2D56C1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8001000" y="19102705"/>
          <a:ext cx="580390" cy="5848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1" name="ID_265557706B57491987EF22496D8BB03A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7985760" y="19730085"/>
          <a:ext cx="598805" cy="5975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3" name="ID_4DBB8BF8CDF94A0584E3F85E971F1C1D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7966075" y="20361275"/>
          <a:ext cx="584200" cy="5829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5" name="ID_9029ABEC56E049A18F0ADD74A0581F38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7985760" y="21012785"/>
          <a:ext cx="602615" cy="5949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3" name="ID_F325F907634546DBB20642F5118883A8" descr="c567fa48a79903941ab53219ee5e28a"/>
        <xdr:cNvPicPr/>
      </xdr:nvPicPr>
      <xdr:blipFill>
        <a:blip r:embed="rId16"/>
        <a:stretch>
          <a:fillRect/>
        </a:stretch>
      </xdr:blipFill>
      <xdr:spPr>
        <a:xfrm>
          <a:off x="0" y="0"/>
          <a:ext cx="9851390" cy="10058400"/>
        </a:xfrm>
        <a:prstGeom prst="rect">
          <a:avLst/>
        </a:prstGeom>
      </xdr:spPr>
    </xdr:pic>
  </etc:cellImage>
  <etc:cellImage>
    <xdr:pic>
      <xdr:nvPicPr>
        <xdr:cNvPr id="148" name="ID_5D6DAF0A2C2444699474165113E5FDBC" descr="e2ca9b7acb3ddeedfb5ed140cb4bfa66_origin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6363335" y="7242810"/>
          <a:ext cx="677545" cy="677545"/>
        </a:xfrm>
        <a:prstGeom prst="rect">
          <a:avLst/>
        </a:prstGeom>
      </xdr:spPr>
    </xdr:pic>
  </etc:cellImage>
  <etc:cellImage>
    <xdr:pic>
      <xdr:nvPicPr>
        <xdr:cNvPr id="114" name="ID_7A68CE65427E46558F85498C82689743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8143875" y="26066115"/>
          <a:ext cx="566420" cy="5721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6" name="ID_0DFD71731865406BA9453A78C3D26686" descr="9659ec03bf2a184eed4be7cea576c73"/>
        <xdr:cNvPicPr/>
      </xdr:nvPicPr>
      <xdr:blipFill>
        <a:blip r:embed="rId19"/>
        <a:stretch>
          <a:fillRect/>
        </a:stretch>
      </xdr:blipFill>
      <xdr:spPr>
        <a:xfrm>
          <a:off x="0" y="0"/>
          <a:ext cx="7540625" cy="10058400"/>
        </a:xfrm>
        <a:prstGeom prst="rect">
          <a:avLst/>
        </a:prstGeom>
      </xdr:spPr>
    </xdr:pic>
  </etc:cellImage>
  <etc:cellImage>
    <xdr:pic>
      <xdr:nvPicPr>
        <xdr:cNvPr id="152" name="ID_BE3E73A57D36493EA1E5AAA7EBA550CA" descr="37c585ff47abe8c0d9e228f311c919f"/>
        <xdr:cNvPicPr/>
      </xdr:nvPicPr>
      <xdr:blipFill>
        <a:blip r:embed="rId20"/>
        <a:stretch>
          <a:fillRect/>
        </a:stretch>
      </xdr:blipFill>
      <xdr:spPr>
        <a:xfrm>
          <a:off x="0" y="0"/>
          <a:ext cx="7261860" cy="5265420"/>
        </a:xfrm>
        <a:prstGeom prst="rect">
          <a:avLst/>
        </a:prstGeom>
      </xdr:spPr>
    </xdr:pic>
  </etc:cellImage>
  <etc:cellImage>
    <xdr:pic>
      <xdr:nvPicPr>
        <xdr:cNvPr id="149" name="ID_13A80DF46B524310BDE4225CA2E4A130" descr="75b6e860-b7dd-4f50-af8c-007f23dbeeaa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870825" y="11142980"/>
          <a:ext cx="782955" cy="709295"/>
        </a:xfrm>
        <a:prstGeom prst="rect">
          <a:avLst/>
        </a:prstGeom>
      </xdr:spPr>
    </xdr:pic>
  </etc:cellImage>
  <etc:cellImage>
    <xdr:pic>
      <xdr:nvPicPr>
        <xdr:cNvPr id="157" name="ID_843752F074A44CD691C142A8EFA3D259" descr="微信图片_2025062710164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6423660" y="2710815"/>
          <a:ext cx="7527290" cy="10058400"/>
        </a:xfrm>
        <a:prstGeom prst="rect">
          <a:avLst/>
        </a:prstGeom>
      </xdr:spPr>
    </xdr:pic>
  </etc:cellImage>
  <etc:cellImage>
    <xdr:pic>
      <xdr:nvPicPr>
        <xdr:cNvPr id="259" name="ID_B912852AA53F4158A1D24F2C271A6A44" descr=" "/>
        <xdr:cNvPicPr/>
      </xdr:nvPicPr>
      <xdr:blipFill>
        <a:blip r:embed="rId22"/>
        <a:srcRect/>
        <a:stretch>
          <a:fillRect/>
        </a:stretch>
      </xdr:blipFill>
      <xdr:spPr>
        <a:xfrm>
          <a:off x="0" y="0"/>
          <a:ext cx="8332994" cy="6157798"/>
        </a:xfrm>
        <a:noFill/>
        <a:ln>
          <a:noFill/>
        </a:ln>
        <a:effectLst/>
      </xdr:spPr>
    </xdr:pic>
  </etc:cellImage>
  <etc:cellImage>
    <xdr:pic>
      <xdr:nvPicPr>
        <xdr:cNvPr id="7" name="ID_A0F3BD4347A0488B942A77BC2F12BB3D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8008620" y="14734540"/>
          <a:ext cx="527685" cy="5283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" name="ID_61B2EBD0112F48F4A88A8336E2C342E5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7886700" y="13199745"/>
          <a:ext cx="569595" cy="5568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" name="ID_7548B74338A349C79FB1EB997321B2FC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7764780" y="8087360"/>
          <a:ext cx="578485" cy="5740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" name="ID_439C4DEF6CC84271925B474731660CD5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7955280" y="10477500"/>
          <a:ext cx="509270" cy="4953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" name="ID_FAF6873CAF2B40ED90052FA03293CB26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7764780" y="8736965"/>
          <a:ext cx="499745" cy="4883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" name="ID_3ABD737AED524446A2DDA728EEF866BE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7772400" y="9300210"/>
          <a:ext cx="540385" cy="5346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" name="ID_64E2A2AEE1D84A2AAF7715E45AD061E1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7757160" y="9913620"/>
          <a:ext cx="529590" cy="5207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0" name="ID_E7027FD39D0C403EBFCD9C989FDD9D8E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7871460" y="11609070"/>
          <a:ext cx="596900" cy="5829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1" name="ID_AB19F03AC8974CA683CFF561107C291E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7955280" y="15286990"/>
          <a:ext cx="597535" cy="5956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" name="ID_C8709A444D714741BD891E1F3617EEC6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7993380" y="14068425"/>
          <a:ext cx="542925" cy="544195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<sst xmlns="http://schemas.openxmlformats.org/spreadsheetml/2006/main" count="224" uniqueCount="122">
  <si>
    <t>二二五团中学秋季学期“办公物品、耗材”采购清单（二）</t>
  </si>
  <si>
    <t>序号</t>
  </si>
  <si>
    <t>物品名称</t>
  </si>
  <si>
    <t>品牌</t>
  </si>
  <si>
    <t>规格型号</t>
  </si>
  <si>
    <t>单位</t>
  </si>
  <si>
    <t>数量</t>
  </si>
  <si>
    <t>单价</t>
  </si>
  <si>
    <t>总价</t>
  </si>
  <si>
    <t>备注</t>
  </si>
  <si>
    <t>防尘布</t>
  </si>
  <si>
    <t>【120*120cm桌子直径80cm可用】</t>
  </si>
  <si>
    <t>块</t>
  </si>
  <si>
    <t>JX</t>
  </si>
  <si>
    <t>A4塑封纸</t>
  </si>
  <si>
    <t>得力</t>
  </si>
  <si>
    <t>A4【8丝】1包/100张</t>
  </si>
  <si>
    <t>包</t>
  </si>
  <si>
    <t>Deli/得力 重型订书机</t>
  </si>
  <si>
    <t xml:space="preserve">0299型 23/6-23/24 </t>
  </si>
  <si>
    <t>个</t>
  </si>
  <si>
    <t>Deli/得力 重型订书机订书钉</t>
  </si>
  <si>
    <t>NO.0013  23/13</t>
  </si>
  <si>
    <t>盒</t>
  </si>
  <si>
    <t>NO.0017  23/17</t>
  </si>
  <si>
    <t>插板</t>
  </si>
  <si>
    <t>公牛</t>
  </si>
  <si>
    <t>B5060-3m</t>
  </si>
  <si>
    <t>得力固体胶棒</t>
  </si>
  <si>
    <t>固体胶20克(白)12支</t>
  </si>
  <si>
    <t>得力燕尾夹</t>
  </si>
  <si>
    <t>【彩色款】60只（15mm）-8556</t>
  </si>
  <si>
    <t>【彩色款】48只（25mm）-8554</t>
  </si>
  <si>
    <t>【彩色款】12只（50mm）-8551</t>
  </si>
  <si>
    <t>得力金属回形针</t>
  </si>
  <si>
    <t>【5筒装】-金属回形针</t>
  </si>
  <si>
    <t>工作证卡套带挂绳</t>
  </si>
  <si>
    <t>曹南香</t>
  </si>
  <si>
    <t>B3硬卡+1.5蓝色挂绳</t>
  </si>
  <si>
    <t>易摘取龙虾扣钥匙盘圆盘带标记牌</t>
  </si>
  <si>
    <t>晶剧</t>
  </si>
  <si>
    <t>30位盘+龙虾扣+标记牌（红、黄、蓝护手各一个）</t>
  </si>
  <si>
    <t>加厚支架式移动白板写字板</t>
  </si>
  <si>
    <t>齐富小子</t>
  </si>
  <si>
    <t>120*240双面白绿*加厚椭圆钢架*高低升降+附赠大礼包</t>
  </si>
  <si>
    <t>白板写字板挂式</t>
  </si>
  <si>
    <t>该卡</t>
  </si>
  <si>
    <t>【加厚款】100*200白绿板+8笔16磁扣1盒粉笔1板擦1粉笔夹</t>
  </si>
  <si>
    <t>彩色粉笔</t>
  </si>
  <si>
    <t>晨光粉笔AAA</t>
  </si>
  <si>
    <t>【彩色】2400支/24盒装+送10笔套1板擦</t>
  </si>
  <si>
    <t>箱</t>
  </si>
  <si>
    <t>红色A4纸打印纸</t>
  </si>
  <si>
    <t>元浩</t>
  </si>
  <si>
    <t>A4/80g--500张</t>
  </si>
  <si>
    <t>熊猫CD播放机</t>
  </si>
  <si>
    <t>PANDA/熊猫</t>
  </si>
  <si>
    <t>蓝色CD/磁带/蓝牙款</t>
  </si>
  <si>
    <t>WD西部数据移动硬盘</t>
  </si>
  <si>
    <t>WD西部数据</t>
  </si>
  <si>
    <t>2TB</t>
  </si>
  <si>
    <t>DVD+RW可擦写刻录光盘</t>
  </si>
  <si>
    <t>联想</t>
  </si>
  <si>
    <t>10片/盒</t>
  </si>
  <si>
    <t>档案盒</t>
  </si>
  <si>
    <t>背宽55毫米 10个/套</t>
  </si>
  <si>
    <t>套</t>
  </si>
  <si>
    <t>背宽35毫米 10个/套</t>
  </si>
  <si>
    <t>A3双舌试卷袋</t>
  </si>
  <si>
    <t>速印达</t>
  </si>
  <si>
    <t>A3双舌试卷袋送封条</t>
  </si>
  <si>
    <t>教案</t>
  </si>
  <si>
    <t>莱特薄本</t>
  </si>
  <si>
    <t>187x254mm</t>
  </si>
  <si>
    <t>本</t>
  </si>
  <si>
    <t>荣誉证书</t>
  </si>
  <si>
    <t>other</t>
  </si>
  <si>
    <t>(A4)21X29.5CM</t>
  </si>
  <si>
    <t>张</t>
  </si>
  <si>
    <t>聘书</t>
  </si>
  <si>
    <t>金诗词</t>
  </si>
  <si>
    <t>听课记录</t>
  </si>
  <si>
    <t>新疆 中小学教师
听课记录</t>
  </si>
  <si>
    <t>190X260mm</t>
  </si>
  <si>
    <t>墨粉</t>
  </si>
  <si>
    <t>灵印</t>
  </si>
  <si>
    <t>LDX251碳粉</t>
  </si>
  <si>
    <t>瓶</t>
  </si>
  <si>
    <t>记号笔</t>
  </si>
  <si>
    <t>蓝色、红色各10只；黑色80只</t>
  </si>
  <si>
    <t>只</t>
  </si>
  <si>
    <t>双面胶</t>
  </si>
  <si>
    <t>3cm</t>
  </si>
  <si>
    <t>卷</t>
  </si>
  <si>
    <t>12色彩色硬卡纸A4</t>
  </si>
  <si>
    <t>1包50张</t>
  </si>
  <si>
    <t>12色彩色软卡纸A4</t>
  </si>
  <si>
    <t>1包100张</t>
  </si>
  <si>
    <t>12色彩色硬卡纸A3</t>
  </si>
  <si>
    <t>1包20张</t>
  </si>
  <si>
    <t>双面办公复印纸</t>
  </si>
  <si>
    <t>A4</t>
  </si>
  <si>
    <t>JXS</t>
  </si>
  <si>
    <t>硒鼓</t>
  </si>
  <si>
    <t>伟彩</t>
  </si>
  <si>
    <t>HP416黄</t>
  </si>
  <si>
    <t>HP416粉</t>
  </si>
  <si>
    <t>墨盒</t>
  </si>
  <si>
    <t>惠普</t>
  </si>
  <si>
    <t>965XL墨盒一套四色</t>
  </si>
  <si>
    <t>档案袋</t>
  </si>
  <si>
    <t>牛皮支纸</t>
  </si>
  <si>
    <t>XB</t>
  </si>
  <si>
    <t>惠普3104fdw 硒鼓</t>
  </si>
  <si>
    <t>普通</t>
  </si>
  <si>
    <t>会议记录本</t>
  </si>
  <si>
    <t>A5 黑皮面</t>
  </si>
  <si>
    <t>团徽</t>
  </si>
  <si>
    <t>直径20mm</t>
  </si>
  <si>
    <t>TW</t>
  </si>
  <si>
    <t>笔记本</t>
  </si>
  <si>
    <t>A5黑皮面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</si>
</sst>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5">
    <font>
      <sz val="11"/>
      <color theme="1"/>
      <name val="宋体"/>
      <charset val="134"/>
      <scheme val="minor"/>
    </font>
    <font>
      <sz val="11"/>
      <name val="宋体"/>
      <charset val="134"/>
    </font>
    <font>
      <sz val="16"/>
      <name val="方正小标宋简体"/>
      <charset val="134"/>
    </font>
    <font>
      <sz val="11"/>
      <name val="黑体"/>
      <charset val="134"/>
    </font>
    <font>
      <sz val="11"/>
      <color theme="1"/>
      <name val="宋体"/>
      <charset val="134"/>
    </font>
    <font>
      <sz val="11"/>
      <color rgb="FF000000"/>
      <name val="宋体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1">
    <border>
      <left/>
      <right/>
      <top/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0" fillId="2" borderId="3" applyNumberFormat="0" applyFont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4" applyNumberFormat="0" applyFill="0" applyAlignment="0" applyProtection="0">
      <alignment vertical="center"/>
    </xf>
    <xf numFmtId="0" fontId="12" fillId="0" borderId="4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3" borderId="6" applyNumberFormat="0" applyAlignment="0" applyProtection="0">
      <alignment vertical="center"/>
    </xf>
    <xf numFmtId="0" fontId="15" fillId="4" borderId="7" applyNumberFormat="0" applyAlignment="0" applyProtection="0">
      <alignment vertical="center"/>
    </xf>
    <xf numFmtId="0" fontId="16" fillId="4" borderId="6" applyNumberFormat="0" applyAlignment="0" applyProtection="0">
      <alignment vertical="center"/>
    </xf>
    <xf numFmtId="0" fontId="17" fillId="5" borderId="8" applyNumberFormat="0" applyAlignment="0" applyProtection="0">
      <alignment vertical="center"/>
    </xf>
    <xf numFmtId="0" fontId="18" fillId="0" borderId="9" applyNumberFormat="0" applyFill="0" applyAlignment="0" applyProtection="0">
      <alignment vertical="center"/>
    </xf>
    <xf numFmtId="0" fontId="19" fillId="0" borderId="10" applyNumberFormat="0" applyFill="0" applyAlignment="0" applyProtection="0">
      <alignment vertical="center"/>
    </xf>
    <xf numFmtId="0" fontId="20" fillId="6" borderId="0" applyNumberFormat="0" applyBorder="0" applyAlignment="0" applyProtection="0">
      <alignment vertical="center"/>
    </xf>
    <xf numFmtId="0" fontId="21" fillId="7" borderId="0" applyNumberFormat="0" applyBorder="0" applyAlignment="0" applyProtection="0">
      <alignment vertical="center"/>
    </xf>
    <xf numFmtId="0" fontId="22" fillId="8" borderId="0" applyNumberFormat="0" applyBorder="0" applyAlignment="0" applyProtection="0">
      <alignment vertical="center"/>
    </xf>
    <xf numFmtId="0" fontId="23" fillId="9" borderId="0" applyNumberFormat="0" applyBorder="0" applyAlignment="0" applyProtection="0">
      <alignment vertical="center"/>
    </xf>
    <xf numFmtId="0" fontId="24" fillId="10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3" fillId="12" borderId="0" applyNumberFormat="0" applyBorder="0" applyAlignment="0" applyProtection="0">
      <alignment vertical="center"/>
    </xf>
    <xf numFmtId="0" fontId="23" fillId="13" borderId="0" applyNumberFormat="0" applyBorder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4" fillId="15" borderId="0" applyNumberFormat="0" applyBorder="0" applyAlignment="0" applyProtection="0">
      <alignment vertical="center"/>
    </xf>
    <xf numFmtId="0" fontId="23" fillId="16" borderId="0" applyNumberFormat="0" applyBorder="0" applyAlignment="0" applyProtection="0">
      <alignment vertical="center"/>
    </xf>
    <xf numFmtId="0" fontId="23" fillId="17" borderId="0" applyNumberFormat="0" applyBorder="0" applyAlignment="0" applyProtection="0">
      <alignment vertical="center"/>
    </xf>
    <xf numFmtId="0" fontId="24" fillId="18" borderId="0" applyNumberFormat="0" applyBorder="0" applyAlignment="0" applyProtection="0">
      <alignment vertical="center"/>
    </xf>
    <xf numFmtId="0" fontId="24" fillId="19" borderId="0" applyNumberFormat="0" applyBorder="0" applyAlignment="0" applyProtection="0">
      <alignment vertical="center"/>
    </xf>
    <xf numFmtId="0" fontId="23" fillId="20" borderId="0" applyNumberFormat="0" applyBorder="0" applyAlignment="0" applyProtection="0">
      <alignment vertical="center"/>
    </xf>
    <xf numFmtId="0" fontId="23" fillId="21" borderId="0" applyNumberFormat="0" applyBorder="0" applyAlignment="0" applyProtection="0">
      <alignment vertical="center"/>
    </xf>
    <xf numFmtId="0" fontId="24" fillId="22" borderId="0" applyNumberFormat="0" applyBorder="0" applyAlignment="0" applyProtection="0">
      <alignment vertical="center"/>
    </xf>
    <xf numFmtId="0" fontId="24" fillId="23" borderId="0" applyNumberFormat="0" applyBorder="0" applyAlignment="0" applyProtection="0">
      <alignment vertical="center"/>
    </xf>
    <xf numFmtId="0" fontId="23" fillId="24" borderId="0" applyNumberFormat="0" applyBorder="0" applyAlignment="0" applyProtection="0">
      <alignment vertical="center"/>
    </xf>
    <xf numFmtId="0" fontId="23" fillId="25" borderId="0" applyNumberFormat="0" applyBorder="0" applyAlignment="0" applyProtection="0">
      <alignment vertical="center"/>
    </xf>
    <xf numFmtId="0" fontId="24" fillId="26" borderId="0" applyNumberFormat="0" applyBorder="0" applyAlignment="0" applyProtection="0">
      <alignment vertical="center"/>
    </xf>
    <xf numFmtId="0" fontId="24" fillId="27" borderId="0" applyNumberFormat="0" applyBorder="0" applyAlignment="0" applyProtection="0">
      <alignment vertical="center"/>
    </xf>
    <xf numFmtId="0" fontId="23" fillId="28" borderId="0" applyNumberFormat="0" applyBorder="0" applyAlignment="0" applyProtection="0">
      <alignment vertical="center"/>
    </xf>
    <xf numFmtId="0" fontId="23" fillId="29" borderId="0" applyNumberFormat="0" applyBorder="0" applyAlignment="0" applyProtection="0">
      <alignment vertical="center"/>
    </xf>
    <xf numFmtId="0" fontId="24" fillId="30" borderId="0" applyNumberFormat="0" applyBorder="0" applyAlignment="0" applyProtection="0">
      <alignment vertical="center"/>
    </xf>
    <xf numFmtId="0" fontId="24" fillId="31" borderId="0" applyNumberFormat="0" applyBorder="0" applyAlignment="0" applyProtection="0">
      <alignment vertical="center"/>
    </xf>
    <xf numFmtId="0" fontId="23" fillId="32" borderId="0" applyNumberFormat="0" applyBorder="0" applyAlignment="0" applyProtection="0">
      <alignment vertical="center"/>
    </xf>
  </cellStyleXfs>
  <cellXfs count="18">
    <xf numFmtId="0" fontId="0" fillId="0" borderId="0" xfId="0">
      <alignment vertical="center"/>
    </xf>
    <xf numFmtId="0" fontId="0" fillId="0" borderId="0" xfId="0" applyFont="1">
      <alignment vertical="center"/>
    </xf>
    <xf numFmtId="0" fontId="1" fillId="0" borderId="0" xfId="0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0" fontId="2" fillId="0" borderId="0" xfId="0" applyFont="1" applyFill="1" applyAlignment="1">
      <alignment horizontal="center" vertical="center" wrapText="1"/>
    </xf>
    <xf numFmtId="0" fontId="3" fillId="0" borderId="2" xfId="0" applyFont="1" applyFill="1" applyBorder="1" applyAlignment="1">
      <alignment horizontal="center" vertical="center" wrapText="1"/>
    </xf>
    <xf numFmtId="49" fontId="3" fillId="0" borderId="2" xfId="0" applyNumberFormat="1" applyFont="1" applyFill="1" applyBorder="1" applyAlignment="1">
      <alignment horizontal="center" vertical="center" wrapText="1"/>
    </xf>
    <xf numFmtId="0" fontId="1" fillId="0" borderId="2" xfId="0" applyFont="1" applyFill="1" applyBorder="1" applyAlignment="1">
      <alignment horizontal="center" vertical="center" wrapText="1"/>
    </xf>
    <xf numFmtId="0" fontId="1" fillId="0" borderId="2" xfId="0" applyFont="1" applyFill="1" applyBorder="1" applyAlignment="1">
      <alignment horizontal="center" vertical="center"/>
    </xf>
    <xf numFmtId="0" fontId="0" fillId="0" borderId="2" xfId="0" applyFont="1" applyBorder="1" applyAlignment="1">
      <alignment horizontal="center" vertical="center"/>
    </xf>
    <xf numFmtId="49" fontId="1" fillId="0" borderId="2" xfId="0" applyNumberFormat="1" applyFont="1" applyFill="1" applyBorder="1" applyAlignment="1">
      <alignment horizontal="center" vertical="center" wrapText="1"/>
    </xf>
    <xf numFmtId="0" fontId="3" fillId="0" borderId="2" xfId="0" applyFont="1" applyBorder="1" applyAlignment="1">
      <alignment horizontal="center" vertical="center"/>
    </xf>
    <xf numFmtId="0" fontId="4" fillId="0" borderId="2" xfId="0" applyFont="1" applyFill="1" applyBorder="1" applyAlignment="1">
      <alignment horizontal="center" vertical="center" wrapText="1"/>
    </xf>
    <xf numFmtId="0" fontId="0" fillId="0" borderId="2" xfId="0" applyFont="1" applyBorder="1">
      <alignment vertical="center"/>
    </xf>
    <xf numFmtId="0" fontId="1" fillId="0" borderId="2" xfId="0" applyFont="1" applyFill="1" applyBorder="1" applyAlignment="1">
      <alignment vertical="center" wrapText="1"/>
    </xf>
    <xf numFmtId="0" fontId="4" fillId="0" borderId="2" xfId="0" applyFont="1" applyFill="1" applyBorder="1" applyAlignment="1">
      <alignment vertical="center" wrapText="1"/>
    </xf>
    <xf numFmtId="0" fontId="5" fillId="0" borderId="2" xfId="0" applyFont="1" applyFill="1" applyBorder="1" applyAlignment="1">
      <alignment horizontal="center" vertical="center" wrapText="1"/>
    </xf>
    <xf numFmtId="0" fontId="5" fillId="0" borderId="0" xfId="0" applyFont="1" applyFill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png"/><Relationship Id="rId8" Type="http://schemas.openxmlformats.org/officeDocument/2006/relationships/image" Target="media/image8.png"/><Relationship Id="rId7" Type="http://schemas.openxmlformats.org/officeDocument/2006/relationships/image" Target="media/image7.jpeg"/><Relationship Id="rId6" Type="http://schemas.openxmlformats.org/officeDocument/2006/relationships/image" Target="media/image6.jpeg"/><Relationship Id="rId5" Type="http://schemas.openxmlformats.org/officeDocument/2006/relationships/image" Target="media/image5.jpeg"/><Relationship Id="rId4" Type="http://schemas.openxmlformats.org/officeDocument/2006/relationships/image" Target="media/image4.png"/><Relationship Id="rId32" Type="http://schemas.openxmlformats.org/officeDocument/2006/relationships/image" Target="media/image32.png"/><Relationship Id="rId31" Type="http://schemas.openxmlformats.org/officeDocument/2006/relationships/image" Target="media/image31.png"/><Relationship Id="rId30" Type="http://schemas.openxmlformats.org/officeDocument/2006/relationships/image" Target="media/image30.png"/><Relationship Id="rId3" Type="http://schemas.openxmlformats.org/officeDocument/2006/relationships/image" Target="media/image3.png"/><Relationship Id="rId29" Type="http://schemas.openxmlformats.org/officeDocument/2006/relationships/image" Target="media/image29.png"/><Relationship Id="rId28" Type="http://schemas.openxmlformats.org/officeDocument/2006/relationships/image" Target="media/image28.png"/><Relationship Id="rId27" Type="http://schemas.openxmlformats.org/officeDocument/2006/relationships/image" Target="media/image27.png"/><Relationship Id="rId26" Type="http://schemas.openxmlformats.org/officeDocument/2006/relationships/image" Target="media/image26.png"/><Relationship Id="rId25" Type="http://schemas.openxmlformats.org/officeDocument/2006/relationships/image" Target="media/image25.png"/><Relationship Id="rId24" Type="http://schemas.openxmlformats.org/officeDocument/2006/relationships/image" Target="media/image24.png"/><Relationship Id="rId23" Type="http://schemas.openxmlformats.org/officeDocument/2006/relationships/image" Target="media/image23.png"/><Relationship Id="rId22" Type="http://schemas.openxmlformats.org/officeDocument/2006/relationships/image" Target="media/image22.jpeg"/><Relationship Id="rId21" Type="http://schemas.openxmlformats.org/officeDocument/2006/relationships/image" Target="media/image21.jpeg"/><Relationship Id="rId20" Type="http://schemas.openxmlformats.org/officeDocument/2006/relationships/image" Target="media/image20.jpeg"/><Relationship Id="rId2" Type="http://schemas.openxmlformats.org/officeDocument/2006/relationships/image" Target="media/image2.jpeg"/><Relationship Id="rId19" Type="http://schemas.openxmlformats.org/officeDocument/2006/relationships/image" Target="media/image19.jpeg"/><Relationship Id="rId18" Type="http://schemas.openxmlformats.org/officeDocument/2006/relationships/image" Target="media/image18.png"/><Relationship Id="rId17" Type="http://schemas.openxmlformats.org/officeDocument/2006/relationships/image" Target="media/image17.png"/><Relationship Id="rId16" Type="http://schemas.openxmlformats.org/officeDocument/2006/relationships/image" Target="media/image16.jpeg"/><Relationship Id="rId15" Type="http://schemas.openxmlformats.org/officeDocument/2006/relationships/image" Target="media/image15.png"/><Relationship Id="rId14" Type="http://schemas.openxmlformats.org/officeDocument/2006/relationships/image" Target="media/image14.png"/><Relationship Id="rId13" Type="http://schemas.openxmlformats.org/officeDocument/2006/relationships/image" Target="media/image13.png"/><Relationship Id="rId12" Type="http://schemas.openxmlformats.org/officeDocument/2006/relationships/image" Target="media/image12.png"/><Relationship Id="rId11" Type="http://schemas.openxmlformats.org/officeDocument/2006/relationships/image" Target="media/image11.png"/><Relationship Id="rId10" Type="http://schemas.openxmlformats.org/officeDocument/2006/relationships/image" Target="media/image10.png"/><Relationship Id="rId1" Type="http://schemas.openxmlformats.org/officeDocument/2006/relationships/image" Target="media/image1.jpeg"/></Relationships>
</file>

<file path=xl/_rels/workbook.xml.rels><?xml version="1.0" encoding="UTF-8" standalone="yes"?>
<Relationships xmlns="http://schemas.openxmlformats.org/package/2006/relationships"><Relationship Id="rId7" Type="http://schemas.openxmlformats.org/officeDocument/2006/relationships/styles" Target="styles.xml"/><Relationship Id="rId6" Type="http://www.wps.cn/officeDocument/2020/cellImage" Target="cellimag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FA47"/>
  <sheetViews>
    <sheetView tabSelected="1" zoomScale="145" zoomScaleNormal="145" workbookViewId="0">
      <selection activeCell="L9" sqref="L9"/>
    </sheetView>
  </sheetViews>
  <sheetFormatPr defaultColWidth="9" defaultRowHeight="13.5"/>
  <sheetData>
    <row r="1" ht="21" spans="1:10">
      <c r="A1" s="3" t="s">
        <v>0</v>
      </c>
      <c r="B1" s="4"/>
      <c r="C1" s="4"/>
      <c r="D1" s="4"/>
      <c r="E1" s="4"/>
      <c r="F1" s="4"/>
      <c r="G1" s="4"/>
      <c r="H1" s="4"/>
      <c r="I1" s="4"/>
      <c r="J1" s="4"/>
    </row>
    <row r="2" ht="29" customHeight="1" spans="1:10">
      <c r="A2" s="5" t="s">
        <v>1</v>
      </c>
      <c r="B2" s="5" t="s">
        <v>2</v>
      </c>
      <c r="C2" s="5" t="s">
        <v>3</v>
      </c>
      <c r="D2" s="6" t="s">
        <v>4</v>
      </c>
      <c r="E2" s="5" t="s">
        <v>5</v>
      </c>
      <c r="F2" s="5" t="s">
        <v>6</v>
      </c>
      <c r="G2" s="5" t="s">
        <v>7</v>
      </c>
      <c r="H2" s="5" t="s">
        <v>8</v>
      </c>
      <c r="I2" s="5" t="s">
        <v>9</v>
      </c>
      <c r="J2" s="11"/>
    </row>
    <row r="3" s="1" customFormat="1" ht="35" customHeight="1" spans="1:10">
      <c r="A3" s="7">
        <v>81</v>
      </c>
      <c r="B3" s="7" t="s">
        <v>10</v>
      </c>
      <c r="C3" s="7"/>
      <c r="D3" s="7" t="s">
        <v>11</v>
      </c>
      <c r="E3" s="8" t="s">
        <v>12</v>
      </c>
      <c r="F3" s="8">
        <v>5</v>
      </c>
      <c r="G3" s="9"/>
      <c r="H3" s="9"/>
      <c r="I3" s="12" t="str">
        <f>_xlfn.DISPIMG("ID_7548B74338A349C79FB1EB997321B2FC",1)</f>
        <v>=DISPIMG("ID_7548B74338A349C79FB1EB997321B2FC",1)</v>
      </c>
      <c r="J3" s="9" t="s">
        <v>13</v>
      </c>
    </row>
    <row r="4" s="1" customFormat="1" ht="35" customHeight="1" spans="1:10">
      <c r="A4" s="7">
        <v>82</v>
      </c>
      <c r="B4" s="7" t="s">
        <v>14</v>
      </c>
      <c r="C4" s="7" t="s">
        <v>15</v>
      </c>
      <c r="D4" s="7" t="s">
        <v>16</v>
      </c>
      <c r="E4" s="7" t="s">
        <v>17</v>
      </c>
      <c r="F4" s="7">
        <v>1</v>
      </c>
      <c r="G4" s="9"/>
      <c r="H4" s="9"/>
      <c r="I4" s="12" t="str">
        <f>_xlfn.DISPIMG("ID_439C4DEF6CC84271925B474731660CD5",1)</f>
        <v>=DISPIMG("ID_439C4DEF6CC84271925B474731660CD5",1)</v>
      </c>
      <c r="J4" s="9" t="s">
        <v>13</v>
      </c>
    </row>
    <row r="5" s="1" customFormat="1" ht="35" customHeight="1" spans="1:10">
      <c r="A5" s="7">
        <v>83</v>
      </c>
      <c r="B5" s="8" t="s">
        <v>18</v>
      </c>
      <c r="C5" s="8" t="s">
        <v>15</v>
      </c>
      <c r="D5" s="8" t="s">
        <v>19</v>
      </c>
      <c r="E5" s="8" t="s">
        <v>20</v>
      </c>
      <c r="F5" s="8">
        <v>1</v>
      </c>
      <c r="G5" s="9"/>
      <c r="H5" s="9"/>
      <c r="I5" s="12" t="str">
        <f>_xlfn.DISPIMG("ID_FAF6873CAF2B40ED90052FA03293CB26",1)</f>
        <v>=DISPIMG("ID_FAF6873CAF2B40ED90052FA03293CB26",1)</v>
      </c>
      <c r="J5" s="9" t="s">
        <v>13</v>
      </c>
    </row>
    <row r="6" s="1" customFormat="1" ht="35" customHeight="1" spans="1:10">
      <c r="A6" s="7">
        <v>84</v>
      </c>
      <c r="B6" s="8" t="s">
        <v>21</v>
      </c>
      <c r="C6" s="7" t="s">
        <v>15</v>
      </c>
      <c r="D6" s="7" t="s">
        <v>22</v>
      </c>
      <c r="E6" s="7" t="s">
        <v>23</v>
      </c>
      <c r="F6" s="7">
        <v>10</v>
      </c>
      <c r="G6" s="9"/>
      <c r="H6" s="9"/>
      <c r="I6" s="12" t="str">
        <f>_xlfn.DISPIMG("ID_3ABD737AED524446A2DDA728EEF866BE",1)</f>
        <v>=DISPIMG("ID_3ABD737AED524446A2DDA728EEF866BE",1)</v>
      </c>
      <c r="J6" s="9" t="s">
        <v>13</v>
      </c>
    </row>
    <row r="7" s="1" customFormat="1" ht="35" customHeight="1" spans="1:10">
      <c r="A7" s="7">
        <v>85</v>
      </c>
      <c r="B7" s="8" t="s">
        <v>21</v>
      </c>
      <c r="C7" s="7" t="s">
        <v>15</v>
      </c>
      <c r="D7" s="7" t="s">
        <v>24</v>
      </c>
      <c r="E7" s="7" t="s">
        <v>23</v>
      </c>
      <c r="F7" s="7">
        <v>10</v>
      </c>
      <c r="G7" s="9"/>
      <c r="H7" s="9"/>
      <c r="I7" s="12" t="str">
        <f>_xlfn.DISPIMG("ID_64E2A2AEE1D84A2AAF7715E45AD061E1",1)</f>
        <v>=DISPIMG("ID_64E2A2AEE1D84A2AAF7715E45AD061E1",1)</v>
      </c>
      <c r="J7" s="9" t="s">
        <v>13</v>
      </c>
    </row>
    <row r="8" s="1" customFormat="1" ht="35" customHeight="1" spans="1:10">
      <c r="A8" s="7">
        <v>86</v>
      </c>
      <c r="B8" s="7" t="s">
        <v>25</v>
      </c>
      <c r="C8" s="7" t="s">
        <v>26</v>
      </c>
      <c r="D8" s="7" t="s">
        <v>27</v>
      </c>
      <c r="E8" s="7" t="s">
        <v>20</v>
      </c>
      <c r="F8" s="7">
        <v>2</v>
      </c>
      <c r="G8" s="9"/>
      <c r="H8" s="9"/>
      <c r="I8" s="12" t="str">
        <f>_xlfn.DISPIMG("ID_E7027FD39D0C403EBFCD9C989FDD9D8E",1)</f>
        <v>=DISPIMG("ID_E7027FD39D0C403EBFCD9C989FDD9D8E",1)</v>
      </c>
      <c r="J8" s="9" t="s">
        <v>13</v>
      </c>
    </row>
    <row r="9" s="1" customFormat="1" ht="35" customHeight="1" spans="1:10">
      <c r="A9" s="7">
        <v>87</v>
      </c>
      <c r="B9" s="7" t="s">
        <v>28</v>
      </c>
      <c r="C9" s="7" t="s">
        <v>15</v>
      </c>
      <c r="D9" s="7" t="s">
        <v>29</v>
      </c>
      <c r="E9" s="7" t="s">
        <v>23</v>
      </c>
      <c r="F9" s="7">
        <v>5</v>
      </c>
      <c r="G9" s="9"/>
      <c r="H9" s="9"/>
      <c r="I9" s="7" t="str">
        <f>_xlfn.DISPIMG("ID_61B2EBD0112F48F4A88A8336E2C342E5",1)</f>
        <v>=DISPIMG("ID_61B2EBD0112F48F4A88A8336E2C342E5",1)</v>
      </c>
      <c r="J9" s="9" t="s">
        <v>13</v>
      </c>
    </row>
    <row r="10" s="1" customFormat="1" ht="35" customHeight="1" spans="1:10">
      <c r="A10" s="7">
        <v>88</v>
      </c>
      <c r="B10" s="7" t="s">
        <v>30</v>
      </c>
      <c r="C10" s="7" t="s">
        <v>15</v>
      </c>
      <c r="D10" s="7" t="s">
        <v>31</v>
      </c>
      <c r="E10" s="7" t="s">
        <v>23</v>
      </c>
      <c r="F10" s="7">
        <v>3</v>
      </c>
      <c r="G10" s="7"/>
      <c r="H10" s="9"/>
      <c r="I10" s="7" t="str">
        <f>_xlfn.DISPIMG("ID_C8709A444D714741BD891E1F3617EEC6",1)</f>
        <v>=DISPIMG("ID_C8709A444D714741BD891E1F3617EEC6",1)</v>
      </c>
      <c r="J10" s="9" t="s">
        <v>13</v>
      </c>
    </row>
    <row r="11" s="1" customFormat="1" ht="35" customHeight="1" spans="1:10">
      <c r="A11" s="7">
        <v>89</v>
      </c>
      <c r="B11" s="7" t="s">
        <v>30</v>
      </c>
      <c r="C11" s="7" t="s">
        <v>15</v>
      </c>
      <c r="D11" s="7" t="s">
        <v>32</v>
      </c>
      <c r="E11" s="7" t="s">
        <v>23</v>
      </c>
      <c r="F11" s="7">
        <v>3</v>
      </c>
      <c r="G11" s="9"/>
      <c r="H11" s="9"/>
      <c r="I11" s="9" t="str">
        <f>_xlfn.DISPIMG("ID_A0F3BD4347A0488B942A77BC2F12BB3D",1)</f>
        <v>=DISPIMG("ID_A0F3BD4347A0488B942A77BC2F12BB3D",1)</v>
      </c>
      <c r="J11" s="9" t="s">
        <v>13</v>
      </c>
    </row>
    <row r="12" s="1" customFormat="1" ht="35" customHeight="1" spans="1:10">
      <c r="A12" s="7">
        <v>90</v>
      </c>
      <c r="B12" s="7" t="s">
        <v>30</v>
      </c>
      <c r="C12" s="7" t="s">
        <v>15</v>
      </c>
      <c r="D12" s="7" t="s">
        <v>33</v>
      </c>
      <c r="E12" s="7" t="s">
        <v>23</v>
      </c>
      <c r="F12" s="9">
        <v>3</v>
      </c>
      <c r="G12" s="9"/>
      <c r="H12" s="9"/>
      <c r="I12" s="9" t="str">
        <f>_xlfn.DISPIMG("ID_AB19F03AC8974CA683CFF561107C291E",1)</f>
        <v>=DISPIMG("ID_AB19F03AC8974CA683CFF561107C291E",1)</v>
      </c>
      <c r="J12" s="9" t="s">
        <v>13</v>
      </c>
    </row>
    <row r="13" s="1" customFormat="1" ht="35" customHeight="1" spans="1:10">
      <c r="A13" s="7">
        <v>91</v>
      </c>
      <c r="B13" s="7" t="s">
        <v>34</v>
      </c>
      <c r="C13" s="7" t="s">
        <v>15</v>
      </c>
      <c r="D13" s="7" t="s">
        <v>35</v>
      </c>
      <c r="E13" s="7" t="s">
        <v>23</v>
      </c>
      <c r="F13" s="9">
        <v>5</v>
      </c>
      <c r="G13" s="9"/>
      <c r="H13" s="9"/>
      <c r="I13" s="9" t="str">
        <f>_xlfn.DISPIMG("ID_10BE885336B04916A46F9B561C3B7589",1)</f>
        <v>=DISPIMG("ID_10BE885336B04916A46F9B561C3B7589",1)</v>
      </c>
      <c r="J13" s="9" t="s">
        <v>13</v>
      </c>
    </row>
    <row r="14" s="1" customFormat="1" ht="35" customHeight="1" spans="1:10">
      <c r="A14" s="7">
        <v>92</v>
      </c>
      <c r="B14" s="7" t="s">
        <v>36</v>
      </c>
      <c r="C14" s="7" t="s">
        <v>37</v>
      </c>
      <c r="D14" s="7" t="s">
        <v>38</v>
      </c>
      <c r="E14" s="7" t="s">
        <v>20</v>
      </c>
      <c r="F14" s="9">
        <v>25</v>
      </c>
      <c r="G14" s="9"/>
      <c r="H14" s="9"/>
      <c r="I14" s="9" t="str">
        <f>_xlfn.DISPIMG("ID_FA0873BF2C264AE5901A6FE417CEA71F",1)</f>
        <v>=DISPIMG("ID_FA0873BF2C264AE5901A6FE417CEA71F",1)</v>
      </c>
      <c r="J14" s="9" t="s">
        <v>13</v>
      </c>
    </row>
    <row r="15" s="1" customFormat="1" ht="35" customHeight="1" spans="1:10">
      <c r="A15" s="7">
        <v>93</v>
      </c>
      <c r="B15" s="7" t="s">
        <v>39</v>
      </c>
      <c r="C15" s="7" t="s">
        <v>40</v>
      </c>
      <c r="D15" s="7" t="s">
        <v>41</v>
      </c>
      <c r="E15" s="7" t="s">
        <v>20</v>
      </c>
      <c r="F15" s="9">
        <v>3</v>
      </c>
      <c r="G15" s="9"/>
      <c r="H15" s="9"/>
      <c r="I15" s="9" t="str">
        <f>_xlfn.DISPIMG("ID_E5F79DA4C0E149FB95509C546FF216FE",1)</f>
        <v>=DISPIMG("ID_E5F79DA4C0E149FB95509C546FF216FE",1)</v>
      </c>
      <c r="J15" s="9" t="s">
        <v>13</v>
      </c>
    </row>
    <row r="16" s="1" customFormat="1" ht="35" customHeight="1" spans="1:10">
      <c r="A16" s="7">
        <v>94</v>
      </c>
      <c r="B16" s="7" t="s">
        <v>42</v>
      </c>
      <c r="C16" s="7" t="s">
        <v>43</v>
      </c>
      <c r="D16" s="7" t="s">
        <v>44</v>
      </c>
      <c r="E16" s="7" t="s">
        <v>20</v>
      </c>
      <c r="F16" s="9">
        <v>1</v>
      </c>
      <c r="G16" s="9"/>
      <c r="H16" s="9"/>
      <c r="I16" s="9" t="str">
        <f>_xlfn.DISPIMG("ID_4D43204D599F4FDFBC6B80479BEE2E57",1)</f>
        <v>=DISPIMG("ID_4D43204D599F4FDFBC6B80479BEE2E57",1)</v>
      </c>
      <c r="J16" s="9" t="s">
        <v>13</v>
      </c>
    </row>
    <row r="17" s="1" customFormat="1" ht="35" customHeight="1" spans="1:10">
      <c r="A17" s="7">
        <v>95</v>
      </c>
      <c r="B17" s="7" t="s">
        <v>45</v>
      </c>
      <c r="C17" s="7" t="s">
        <v>46</v>
      </c>
      <c r="D17" s="7" t="s">
        <v>47</v>
      </c>
      <c r="E17" s="9" t="s">
        <v>20</v>
      </c>
      <c r="F17" s="9">
        <v>1</v>
      </c>
      <c r="G17" s="9"/>
      <c r="H17" s="9"/>
      <c r="I17" s="9" t="str">
        <f>_xlfn.DISPIMG("ID_7767F7E00E4A4D4BB4FA726A12B0A96F",1)</f>
        <v>=DISPIMG("ID_7767F7E00E4A4D4BB4FA726A12B0A96F",1)</v>
      </c>
      <c r="J17" s="9" t="s">
        <v>13</v>
      </c>
    </row>
    <row r="18" s="1" customFormat="1" ht="35" customHeight="1" spans="1:10">
      <c r="A18" s="7">
        <v>96</v>
      </c>
      <c r="B18" s="7" t="s">
        <v>48</v>
      </c>
      <c r="C18" s="7" t="s">
        <v>49</v>
      </c>
      <c r="D18" s="7" t="s">
        <v>50</v>
      </c>
      <c r="E18" s="7" t="s">
        <v>51</v>
      </c>
      <c r="F18" s="9">
        <v>6</v>
      </c>
      <c r="G18" s="9"/>
      <c r="H18" s="9"/>
      <c r="I18" s="9" t="str">
        <f>_xlfn.DISPIMG("ID_CE99B1C9E2D5495E8281A17B2A2D56C1",1)</f>
        <v>=DISPIMG("ID_CE99B1C9E2D5495E8281A17B2A2D56C1",1)</v>
      </c>
      <c r="J18" s="9" t="s">
        <v>13</v>
      </c>
    </row>
    <row r="19" s="1" customFormat="1" ht="35" customHeight="1" spans="1:10">
      <c r="A19" s="7">
        <v>97</v>
      </c>
      <c r="B19" s="9" t="s">
        <v>52</v>
      </c>
      <c r="C19" s="9" t="s">
        <v>53</v>
      </c>
      <c r="D19" s="9" t="s">
        <v>54</v>
      </c>
      <c r="E19" s="9" t="s">
        <v>17</v>
      </c>
      <c r="F19" s="9">
        <v>1</v>
      </c>
      <c r="G19" s="9"/>
      <c r="H19" s="9"/>
      <c r="I19" s="13" t="str">
        <f>_xlfn.DISPIMG("ID_265557706B57491987EF22496D8BB03A",1)</f>
        <v>=DISPIMG("ID_265557706B57491987EF22496D8BB03A",1)</v>
      </c>
      <c r="J19" s="9" t="s">
        <v>13</v>
      </c>
    </row>
    <row r="20" s="1" customFormat="1" ht="35" customHeight="1" spans="1:10">
      <c r="A20" s="7">
        <v>98</v>
      </c>
      <c r="B20" s="9" t="s">
        <v>55</v>
      </c>
      <c r="C20" s="9" t="s">
        <v>56</v>
      </c>
      <c r="D20" s="9" t="s">
        <v>57</v>
      </c>
      <c r="E20" s="9" t="s">
        <v>20</v>
      </c>
      <c r="F20" s="9">
        <v>8</v>
      </c>
      <c r="G20" s="9"/>
      <c r="H20" s="9"/>
      <c r="I20" s="13" t="str">
        <f>_xlfn.DISPIMG("ID_4DBB8BF8CDF94A0584E3F85E971F1C1D",1)</f>
        <v>=DISPIMG("ID_4DBB8BF8CDF94A0584E3F85E971F1C1D",1)</v>
      </c>
      <c r="J20" s="9" t="s">
        <v>13</v>
      </c>
    </row>
    <row r="21" s="1" customFormat="1" ht="35" customHeight="1" spans="1:10">
      <c r="A21" s="7">
        <v>99</v>
      </c>
      <c r="B21" s="9" t="s">
        <v>58</v>
      </c>
      <c r="C21" s="9" t="s">
        <v>59</v>
      </c>
      <c r="D21" s="9" t="s">
        <v>60</v>
      </c>
      <c r="E21" s="9" t="s">
        <v>20</v>
      </c>
      <c r="F21" s="9">
        <v>1</v>
      </c>
      <c r="G21" s="9"/>
      <c r="H21" s="9"/>
      <c r="I21" s="13" t="str">
        <f>_xlfn.DISPIMG("ID_9029ABEC56E049A18F0ADD74A0581F38",1)</f>
        <v>=DISPIMG("ID_9029ABEC56E049A18F0ADD74A0581F38",1)</v>
      </c>
      <c r="J21" s="9" t="s">
        <v>13</v>
      </c>
    </row>
    <row r="22" s="1" customFormat="1" ht="35" customHeight="1" spans="1:10">
      <c r="A22" s="7">
        <v>100</v>
      </c>
      <c r="B22" s="9" t="s">
        <v>61</v>
      </c>
      <c r="C22" s="9" t="s">
        <v>62</v>
      </c>
      <c r="D22" s="9" t="s">
        <v>63</v>
      </c>
      <c r="E22" s="9" t="s">
        <v>23</v>
      </c>
      <c r="F22" s="9">
        <v>2</v>
      </c>
      <c r="G22" s="9"/>
      <c r="H22" s="9"/>
      <c r="I22" s="13" t="str">
        <f>_xlfn.DISPIMG("ID_F325F907634546DBB20642F5118883A8",1)</f>
        <v>=DISPIMG("ID_F325F907634546DBB20642F5118883A8",1)</v>
      </c>
      <c r="J22" s="9" t="s">
        <v>13</v>
      </c>
    </row>
    <row r="23" s="1" customFormat="1" ht="35" customHeight="1" spans="1:10">
      <c r="A23" s="7">
        <v>101</v>
      </c>
      <c r="B23" s="9" t="s">
        <v>64</v>
      </c>
      <c r="C23" s="9" t="s">
        <v>15</v>
      </c>
      <c r="D23" s="9" t="s">
        <v>65</v>
      </c>
      <c r="E23" s="9" t="s">
        <v>66</v>
      </c>
      <c r="F23" s="9">
        <v>2</v>
      </c>
      <c r="G23" s="9"/>
      <c r="H23" s="9"/>
      <c r="I23" s="13" t="str">
        <f>_xlfn.DISPIMG("ID_5D6DAF0A2C2444699474165113E5FDBC",1)</f>
        <v>=DISPIMG("ID_5D6DAF0A2C2444699474165113E5FDBC",1)</v>
      </c>
      <c r="J23" s="9" t="s">
        <v>13</v>
      </c>
    </row>
    <row r="24" s="1" customFormat="1" ht="35" customHeight="1" spans="1:10">
      <c r="A24" s="7">
        <v>102</v>
      </c>
      <c r="B24" s="9" t="s">
        <v>64</v>
      </c>
      <c r="C24" s="9" t="s">
        <v>15</v>
      </c>
      <c r="D24" s="9" t="s">
        <v>67</v>
      </c>
      <c r="E24" s="9" t="s">
        <v>66</v>
      </c>
      <c r="F24" s="9">
        <v>5</v>
      </c>
      <c r="G24" s="9"/>
      <c r="H24" s="9"/>
      <c r="I24" s="13" t="str">
        <f>_xlfn.DISPIMG("ID_35487E9908B04A6DB95F26816826B82A",1)</f>
        <v>=DISPIMG("ID_35487E9908B04A6DB95F26816826B82A",1)</v>
      </c>
      <c r="J24" s="9" t="s">
        <v>13</v>
      </c>
    </row>
    <row r="25" s="1" customFormat="1" ht="35" customHeight="1" spans="1:10">
      <c r="A25" s="7">
        <v>103</v>
      </c>
      <c r="B25" s="7" t="s">
        <v>68</v>
      </c>
      <c r="C25" s="7" t="s">
        <v>69</v>
      </c>
      <c r="D25" s="7" t="s">
        <v>70</v>
      </c>
      <c r="E25" s="7" t="s">
        <v>20</v>
      </c>
      <c r="F25" s="9">
        <v>20</v>
      </c>
      <c r="G25" s="9"/>
      <c r="H25" s="9"/>
      <c r="I25" s="13" t="str">
        <f>_xlfn.DISPIMG("ID_7A68CE65427E46558F85498C82689743",1)</f>
        <v>=DISPIMG("ID_7A68CE65427E46558F85498C82689743",1)</v>
      </c>
      <c r="J25" s="9" t="s">
        <v>13</v>
      </c>
    </row>
    <row r="26" s="1" customFormat="1" ht="35" customHeight="1" spans="1:10">
      <c r="A26" s="7">
        <v>104</v>
      </c>
      <c r="B26" s="7" t="s">
        <v>71</v>
      </c>
      <c r="C26" s="7" t="s">
        <v>72</v>
      </c>
      <c r="D26" s="7" t="s">
        <v>73</v>
      </c>
      <c r="E26" s="7" t="s">
        <v>74</v>
      </c>
      <c r="F26" s="9">
        <v>200</v>
      </c>
      <c r="G26" s="9"/>
      <c r="H26" s="9"/>
      <c r="I26" s="14" t="str">
        <f>_xlfn.DISPIMG("ID_0DFD71731865406BA9453A78C3D26686",1)</f>
        <v>=DISPIMG("ID_0DFD71731865406BA9453A78C3D26686",1)</v>
      </c>
      <c r="J26" s="9" t="s">
        <v>13</v>
      </c>
    </row>
    <row r="27" s="1" customFormat="1" ht="35" customHeight="1" spans="1:10">
      <c r="A27" s="7">
        <v>105</v>
      </c>
      <c r="B27" s="7" t="s">
        <v>75</v>
      </c>
      <c r="C27" s="7" t="s">
        <v>76</v>
      </c>
      <c r="D27" s="7" t="s">
        <v>77</v>
      </c>
      <c r="E27" s="7" t="s">
        <v>78</v>
      </c>
      <c r="F27" s="9">
        <v>600</v>
      </c>
      <c r="G27" s="9"/>
      <c r="H27" s="9"/>
      <c r="I27" s="14" t="str">
        <f>_xlfn.DISPIMG("ID_F767CD6877D14A868C24F3663A80D9A7",1)</f>
        <v>=DISPIMG("ID_F767CD6877D14A868C24F3663A80D9A7",1)</v>
      </c>
      <c r="J27" s="9" t="s">
        <v>13</v>
      </c>
    </row>
    <row r="28" s="1" customFormat="1" ht="35" customHeight="1" spans="1:10">
      <c r="A28" s="7">
        <v>106</v>
      </c>
      <c r="B28" s="7" t="s">
        <v>79</v>
      </c>
      <c r="C28" s="7" t="s">
        <v>80</v>
      </c>
      <c r="D28" s="7" t="s">
        <v>77</v>
      </c>
      <c r="E28" s="7" t="s">
        <v>78</v>
      </c>
      <c r="F28" s="9">
        <v>200</v>
      </c>
      <c r="G28" s="9"/>
      <c r="H28" s="9"/>
      <c r="I28" s="15" t="str">
        <f>_xlfn.DISPIMG("ID_BE3E73A57D36493EA1E5AAA7EBA550CA",1)</f>
        <v>=DISPIMG("ID_BE3E73A57D36493EA1E5AAA7EBA550CA",1)</v>
      </c>
      <c r="J28" s="9" t="s">
        <v>13</v>
      </c>
    </row>
    <row r="29" s="1" customFormat="1" ht="35" customHeight="1" spans="1:10">
      <c r="A29" s="7">
        <v>107</v>
      </c>
      <c r="B29" s="7" t="s">
        <v>81</v>
      </c>
      <c r="C29" s="7" t="s">
        <v>82</v>
      </c>
      <c r="D29" s="7" t="s">
        <v>83</v>
      </c>
      <c r="E29" s="7" t="s">
        <v>74</v>
      </c>
      <c r="F29" s="9">
        <v>100</v>
      </c>
      <c r="G29" s="9"/>
      <c r="H29" s="9"/>
      <c r="I29" s="15" t="str">
        <f>_xlfn.DISPIMG("ID_D8A5CBBA67D147B59311B1E3A2F5E2DB",1)</f>
        <v>=DISPIMG("ID_D8A5CBBA67D147B59311B1E3A2F5E2DB",1)</v>
      </c>
      <c r="J29" s="9" t="s">
        <v>13</v>
      </c>
    </row>
    <row r="30" s="1" customFormat="1" ht="35" customHeight="1" spans="1:10">
      <c r="A30" s="7">
        <v>108</v>
      </c>
      <c r="B30" s="7" t="s">
        <v>84</v>
      </c>
      <c r="C30" s="7" t="s">
        <v>85</v>
      </c>
      <c r="D30" s="7" t="s">
        <v>86</v>
      </c>
      <c r="E30" s="7" t="s">
        <v>87</v>
      </c>
      <c r="F30" s="9">
        <v>10</v>
      </c>
      <c r="G30" s="9"/>
      <c r="H30" s="9"/>
      <c r="I30" s="13"/>
      <c r="J30" s="9" t="s">
        <v>13</v>
      </c>
    </row>
    <row r="31" s="1" customFormat="1" ht="35" customHeight="1" spans="1:10">
      <c r="A31" s="7">
        <v>109</v>
      </c>
      <c r="B31" s="7" t="s">
        <v>88</v>
      </c>
      <c r="C31" s="7"/>
      <c r="D31" s="7" t="s">
        <v>89</v>
      </c>
      <c r="E31" s="7" t="s">
        <v>90</v>
      </c>
      <c r="F31" s="7">
        <v>80</v>
      </c>
      <c r="G31" s="7"/>
      <c r="H31" s="7"/>
      <c r="I31" s="12" t="str">
        <f>_xlfn.DISPIMG("ID_234404C26D564475B136FD001C274BD6",1)</f>
        <v>=DISPIMG("ID_234404C26D564475B136FD001C274BD6",1)</v>
      </c>
      <c r="J31" s="9" t="s">
        <v>13</v>
      </c>
    </row>
    <row r="32" s="1" customFormat="1" ht="35" customHeight="1" spans="1:10">
      <c r="A32" s="7">
        <v>110</v>
      </c>
      <c r="B32" s="7" t="s">
        <v>91</v>
      </c>
      <c r="C32" s="7"/>
      <c r="D32" s="7" t="s">
        <v>92</v>
      </c>
      <c r="E32" s="7" t="s">
        <v>93</v>
      </c>
      <c r="F32" s="7">
        <v>30</v>
      </c>
      <c r="G32" s="7"/>
      <c r="H32" s="7"/>
      <c r="I32" s="12"/>
      <c r="J32" s="9" t="s">
        <v>13</v>
      </c>
    </row>
    <row r="33" s="1" customFormat="1" ht="35" customHeight="1" spans="1:10">
      <c r="A33" s="7">
        <v>111</v>
      </c>
      <c r="B33" s="7" t="s">
        <v>94</v>
      </c>
      <c r="C33" s="7"/>
      <c r="D33" s="7" t="s">
        <v>95</v>
      </c>
      <c r="E33" s="7" t="s">
        <v>17</v>
      </c>
      <c r="F33" s="7">
        <v>20</v>
      </c>
      <c r="G33" s="7"/>
      <c r="H33" s="7"/>
      <c r="I33" s="12" t="str">
        <f>_xlfn.DISPIMG("ID_13A80DF46B524310BDE4225CA2E4A130",1)</f>
        <v>=DISPIMG("ID_13A80DF46B524310BDE4225CA2E4A130",1)</v>
      </c>
      <c r="J33" s="9" t="s">
        <v>13</v>
      </c>
    </row>
    <row r="34" s="1" customFormat="1" ht="35" customHeight="1" spans="1:10">
      <c r="A34" s="7">
        <v>112</v>
      </c>
      <c r="B34" s="7" t="s">
        <v>96</v>
      </c>
      <c r="C34" s="7"/>
      <c r="D34" s="7" t="s">
        <v>97</v>
      </c>
      <c r="E34" s="8" t="s">
        <v>17</v>
      </c>
      <c r="F34" s="8">
        <v>20</v>
      </c>
      <c r="G34" s="8"/>
      <c r="H34" s="7"/>
      <c r="I34" s="12" t="str">
        <f>_xlfn.DISPIMG("ID_FC99A983C94E4D9DA20F1D1146FB0431",1)</f>
        <v>=DISPIMG("ID_FC99A983C94E4D9DA20F1D1146FB0431",1)</v>
      </c>
      <c r="J34" s="9" t="s">
        <v>13</v>
      </c>
    </row>
    <row r="35" s="1" customFormat="1" ht="35" customHeight="1" spans="1:10">
      <c r="A35" s="7">
        <v>113</v>
      </c>
      <c r="B35" s="7" t="s">
        <v>98</v>
      </c>
      <c r="C35" s="7"/>
      <c r="D35" s="7" t="s">
        <v>99</v>
      </c>
      <c r="E35" s="8" t="s">
        <v>17</v>
      </c>
      <c r="F35" s="8">
        <v>20</v>
      </c>
      <c r="G35" s="8"/>
      <c r="H35" s="7"/>
      <c r="I35" s="12"/>
      <c r="J35" s="9" t="s">
        <v>13</v>
      </c>
    </row>
    <row r="36" s="1" customFormat="1" ht="35" customHeight="1" spans="1:10">
      <c r="A36" s="7">
        <v>114</v>
      </c>
      <c r="B36" s="7" t="s">
        <v>100</v>
      </c>
      <c r="C36" s="7" t="s">
        <v>15</v>
      </c>
      <c r="D36" s="7" t="s">
        <v>101</v>
      </c>
      <c r="E36" s="7" t="s">
        <v>51</v>
      </c>
      <c r="F36" s="7">
        <v>1</v>
      </c>
      <c r="G36" s="7"/>
      <c r="H36" s="7"/>
      <c r="I36" s="12"/>
      <c r="J36" s="7" t="s">
        <v>102</v>
      </c>
    </row>
    <row r="37" s="1" customFormat="1" ht="35" customHeight="1" spans="1:10">
      <c r="A37" s="7">
        <v>115</v>
      </c>
      <c r="B37" s="7" t="s">
        <v>103</v>
      </c>
      <c r="C37" s="7" t="s">
        <v>104</v>
      </c>
      <c r="D37" s="7" t="s">
        <v>105</v>
      </c>
      <c r="E37" s="7" t="s">
        <v>20</v>
      </c>
      <c r="F37" s="7">
        <v>2</v>
      </c>
      <c r="G37" s="7"/>
      <c r="H37" s="7"/>
      <c r="I37" s="14" t="str">
        <f t="shared" ref="I37:I39" si="0">_xlfn.DISPIMG("ID_3A945CA721F94FD79BC5208437A68592",1)</f>
        <v>=DISPIMG("ID_3A945CA721F94FD79BC5208437A68592",1)</v>
      </c>
      <c r="J37" s="7" t="s">
        <v>102</v>
      </c>
    </row>
    <row r="38" s="1" customFormat="1" ht="35" customHeight="1" spans="1:10">
      <c r="A38" s="7">
        <v>116</v>
      </c>
      <c r="B38" s="7" t="s">
        <v>103</v>
      </c>
      <c r="C38" s="7" t="s">
        <v>104</v>
      </c>
      <c r="D38" s="7" t="s">
        <v>106</v>
      </c>
      <c r="E38" s="7" t="s">
        <v>20</v>
      </c>
      <c r="F38" s="7">
        <v>2</v>
      </c>
      <c r="G38" s="7"/>
      <c r="H38" s="7"/>
      <c r="I38" s="14" t="str">
        <f t="shared" si="0"/>
        <v>=DISPIMG("ID_3A945CA721F94FD79BC5208437A68592",1)</v>
      </c>
      <c r="J38" s="7" t="s">
        <v>102</v>
      </c>
    </row>
    <row r="39" s="1" customFormat="1" ht="35" customHeight="1" spans="1:10">
      <c r="A39" s="7">
        <v>117</v>
      </c>
      <c r="B39" s="7" t="s">
        <v>103</v>
      </c>
      <c r="C39" s="7" t="s">
        <v>104</v>
      </c>
      <c r="D39" s="7" t="s">
        <v>106</v>
      </c>
      <c r="E39" s="7" t="s">
        <v>20</v>
      </c>
      <c r="F39" s="7">
        <v>2</v>
      </c>
      <c r="G39" s="7"/>
      <c r="H39" s="7"/>
      <c r="I39" s="14" t="str">
        <f t="shared" si="0"/>
        <v>=DISPIMG("ID_3A945CA721F94FD79BC5208437A68592",1)</v>
      </c>
      <c r="J39" s="7" t="s">
        <v>102</v>
      </c>
    </row>
    <row r="40" s="1" customFormat="1" ht="35" customHeight="1" spans="1:10">
      <c r="A40" s="7">
        <v>118</v>
      </c>
      <c r="B40" s="7" t="s">
        <v>107</v>
      </c>
      <c r="C40" s="8" t="s">
        <v>108</v>
      </c>
      <c r="D40" s="7" t="s">
        <v>109</v>
      </c>
      <c r="E40" s="8" t="s">
        <v>66</v>
      </c>
      <c r="F40" s="8">
        <v>2</v>
      </c>
      <c r="G40" s="8"/>
      <c r="H40" s="7"/>
      <c r="I40" s="12" t="str">
        <f>_xlfn.DISPIMG("ID_843752F074A44CD691C142A8EFA3D259",1)</f>
        <v>=DISPIMG("ID_843752F074A44CD691C142A8EFA3D259",1)</v>
      </c>
      <c r="J40" s="7" t="s">
        <v>102</v>
      </c>
    </row>
    <row r="41" s="1" customFormat="1" ht="35" customHeight="1" spans="1:10">
      <c r="A41" s="7">
        <v>119</v>
      </c>
      <c r="B41" s="9" t="s">
        <v>110</v>
      </c>
      <c r="C41" s="9"/>
      <c r="D41" s="9" t="s">
        <v>111</v>
      </c>
      <c r="E41" s="9" t="s">
        <v>20</v>
      </c>
      <c r="F41" s="9">
        <v>500</v>
      </c>
      <c r="G41" s="9"/>
      <c r="H41" s="9"/>
      <c r="I41" s="9"/>
      <c r="J41" s="7" t="s">
        <v>102</v>
      </c>
    </row>
    <row r="42" s="1" customFormat="1" ht="35" customHeight="1" spans="1:10">
      <c r="A42" s="7">
        <v>120</v>
      </c>
      <c r="B42" s="7" t="s">
        <v>100</v>
      </c>
      <c r="C42" s="7" t="s">
        <v>15</v>
      </c>
      <c r="D42" s="7" t="s">
        <v>101</v>
      </c>
      <c r="E42" s="7" t="s">
        <v>51</v>
      </c>
      <c r="F42" s="7">
        <v>2</v>
      </c>
      <c r="G42" s="7"/>
      <c r="H42" s="7"/>
      <c r="I42" s="12"/>
      <c r="J42" s="7" t="s">
        <v>112</v>
      </c>
    </row>
    <row r="43" s="1" customFormat="1" ht="35" customHeight="1" spans="1:10">
      <c r="A43" s="7">
        <v>121</v>
      </c>
      <c r="B43" s="7" t="s">
        <v>107</v>
      </c>
      <c r="C43" s="8" t="s">
        <v>108</v>
      </c>
      <c r="D43" s="7" t="s">
        <v>109</v>
      </c>
      <c r="E43" s="8" t="s">
        <v>66</v>
      </c>
      <c r="F43" s="8">
        <v>4</v>
      </c>
      <c r="G43" s="8"/>
      <c r="H43" s="7"/>
      <c r="I43" s="12" t="str">
        <f>_xlfn.DISPIMG("ID_843752F074A44CD691C142A8EFA3D259",1)</f>
        <v>=DISPIMG("ID_843752F074A44CD691C142A8EFA3D259",1)</v>
      </c>
      <c r="J43" s="7" t="s">
        <v>112</v>
      </c>
    </row>
    <row r="44" s="1" customFormat="1" ht="35" customHeight="1" spans="1:10">
      <c r="A44" s="7">
        <v>122</v>
      </c>
      <c r="B44" s="7" t="s">
        <v>113</v>
      </c>
      <c r="C44" s="7"/>
      <c r="D44" s="10" t="s">
        <v>114</v>
      </c>
      <c r="E44" s="7" t="s">
        <v>20</v>
      </c>
      <c r="F44" s="7">
        <v>4</v>
      </c>
      <c r="G44" s="7"/>
      <c r="H44" s="7"/>
      <c r="I44" s="7"/>
      <c r="J44" s="7" t="s">
        <v>112</v>
      </c>
    </row>
    <row r="45" s="1" customFormat="1" ht="35" customHeight="1" spans="1:10">
      <c r="A45" s="7">
        <v>123</v>
      </c>
      <c r="B45" s="7" t="s">
        <v>115</v>
      </c>
      <c r="C45" s="7"/>
      <c r="D45" s="7" t="s">
        <v>116</v>
      </c>
      <c r="E45" s="7" t="s">
        <v>74</v>
      </c>
      <c r="F45" s="7">
        <v>50</v>
      </c>
      <c r="G45" s="7"/>
      <c r="H45" s="7"/>
      <c r="I45" s="12"/>
      <c r="J45" s="7" t="s">
        <v>112</v>
      </c>
    </row>
    <row r="46" s="2" customFormat="1" ht="35" customHeight="1" spans="1:16381">
      <c r="A46" s="7">
        <v>124</v>
      </c>
      <c r="B46" s="7" t="s">
        <v>117</v>
      </c>
      <c r="C46" s="7"/>
      <c r="D46" s="7" t="s">
        <v>118</v>
      </c>
      <c r="E46" s="7" t="s">
        <v>20</v>
      </c>
      <c r="F46" s="7">
        <v>100</v>
      </c>
      <c r="G46" s="7"/>
      <c r="H46" s="7"/>
      <c r="I46" s="16" t="str">
        <f>_xlfn.DISPIMG("ID_B912852AA53F4158A1D24F2C271A6A44",1)</f>
        <v>=DISPIMG("ID_B912852AA53F4158A1D24F2C271A6A44",1)</v>
      </c>
      <c r="J46" s="7" t="s">
        <v>119</v>
      </c>
      <c r="XEX46" s="17"/>
      <c r="XEY46" s="17"/>
      <c r="XEZ46" s="17"/>
      <c r="XFA46" s="17"/>
    </row>
    <row r="47" s="2" customFormat="1" ht="35" customHeight="1" spans="1:16381">
      <c r="A47" s="7">
        <v>125</v>
      </c>
      <c r="B47" s="7" t="s">
        <v>120</v>
      </c>
      <c r="C47" s="7"/>
      <c r="D47" s="7" t="s">
        <v>121</v>
      </c>
      <c r="E47" s="7" t="s">
        <v>74</v>
      </c>
      <c r="F47" s="7">
        <v>50</v>
      </c>
      <c r="G47" s="7"/>
      <c r="H47" s="7"/>
      <c r="I47" s="16"/>
      <c r="J47" s="7" t="s">
        <v>119</v>
      </c>
      <c r="XEX47" s="17"/>
      <c r="XEY47" s="17"/>
      <c r="XEZ47" s="17"/>
      <c r="XFA47" s="17"/>
    </row>
  </sheetData>
  <mergeCells count="1">
    <mergeCell ref="A1:J1"/>
  </mergeCells>
  <pageMargins left="0.7" right="0.7" top="0.75" bottom="0.75" header="0.3" footer="0.3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我是黑牛</cp:lastModifiedBy>
  <dcterms:created xsi:type="dcterms:W3CDTF">2023-05-12T11:15:00Z</dcterms:created>
  <dcterms:modified xsi:type="dcterms:W3CDTF">2025-07-04T14:10:53Z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2052-12.1.0.21915</vt:lpwstr>
  </property>
  <property fmtid="{D5CDD505-2E9C-101B-9397-08002B2CF9AE}" pid="3" name="ICV">
    <vt:lpwstr>5645E945F1DB4EB8967057E53A773E01_12</vt:lpwstr>
  </property>
</Properties>
</file>