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700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57336EF492BB402C870D8D0193738154" descr="54de15410cba4b90811bce0a6da8fa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40150" y="1842770"/>
          <a:ext cx="4282440" cy="3028950"/>
        </a:xfrm>
        <a:prstGeom prst="rect">
          <a:avLst/>
        </a:prstGeom>
      </xdr:spPr>
    </xdr:pic>
  </etc:cellImage>
  <etc:cellImage>
    <xdr:pic>
      <xdr:nvPicPr>
        <xdr:cNvPr id="2" name="ID_16DB36D67D22427DA866EA365B70F634" descr="13781ab08a71c26bed2d2186fa29ab3"/>
        <xdr:cNvPicPr>
          <a:picLocks noChangeAspect="1"/>
        </xdr:cNvPicPr>
      </xdr:nvPicPr>
      <xdr:blipFill>
        <a:blip r:embed="rId2"/>
        <a:srcRect t="10951" b="19264"/>
        <a:stretch>
          <a:fillRect/>
        </a:stretch>
      </xdr:blipFill>
      <xdr:spPr>
        <a:xfrm>
          <a:off x="3827145" y="8252460"/>
          <a:ext cx="4132580" cy="3143250"/>
        </a:xfrm>
        <a:prstGeom prst="rect">
          <a:avLst/>
        </a:prstGeom>
      </xdr:spPr>
    </xdr:pic>
  </etc:cellImage>
  <etc:cellImage>
    <xdr:pic>
      <xdr:nvPicPr>
        <xdr:cNvPr id="7" name="ID_A7122C4224CF4A9E9582DD7D63A558E1" descr="C:/Users/peng/Desktop/微信图片_20230410131800.jpg微信图片_20230410131800"/>
        <xdr:cNvPicPr>
          <a:picLocks noChangeAspect="1"/>
        </xdr:cNvPicPr>
      </xdr:nvPicPr>
      <xdr:blipFill>
        <a:blip r:embed="rId3"/>
        <a:srcRect l="-10" t="733" r="10" b="714"/>
        <a:stretch>
          <a:fillRect/>
        </a:stretch>
      </xdr:blipFill>
      <xdr:spPr>
        <a:xfrm>
          <a:off x="3742055" y="11457305"/>
          <a:ext cx="4279900" cy="3068320"/>
        </a:xfrm>
        <a:prstGeom prst="rect">
          <a:avLst/>
        </a:prstGeom>
      </xdr:spPr>
    </xdr:pic>
  </etc:cellImage>
  <etc:cellImage>
    <xdr:pic>
      <xdr:nvPicPr>
        <xdr:cNvPr id="5" name="ID_8A65C20971994CD1BFAE013618C374CA" descr="2"/>
        <xdr:cNvPicPr>
          <a:picLocks noChangeAspect="1"/>
        </xdr:cNvPicPr>
      </xdr:nvPicPr>
      <xdr:blipFill>
        <a:blip r:embed="rId4"/>
        <a:srcRect t="21653" b="33707"/>
        <a:stretch>
          <a:fillRect/>
        </a:stretch>
      </xdr:blipFill>
      <xdr:spPr>
        <a:xfrm>
          <a:off x="3745865" y="14707235"/>
          <a:ext cx="4244340" cy="3050540"/>
        </a:xfrm>
        <a:prstGeom prst="rect">
          <a:avLst/>
        </a:prstGeom>
      </xdr:spPr>
    </xdr:pic>
  </etc:cellImage>
  <etc:cellImage>
    <xdr:pic>
      <xdr:nvPicPr>
        <xdr:cNvPr id="6" name="ID_7AEFA935039349EE96BE91C19750AD6F" descr="3"/>
        <xdr:cNvPicPr>
          <a:picLocks noChangeAspect="1"/>
        </xdr:cNvPicPr>
      </xdr:nvPicPr>
      <xdr:blipFill>
        <a:blip r:embed="rId5"/>
        <a:srcRect t="36080" b="7849"/>
        <a:stretch>
          <a:fillRect/>
        </a:stretch>
      </xdr:blipFill>
      <xdr:spPr>
        <a:xfrm>
          <a:off x="3747770" y="17886045"/>
          <a:ext cx="4232910" cy="3126105"/>
        </a:xfrm>
        <a:prstGeom prst="rect">
          <a:avLst/>
        </a:prstGeom>
      </xdr:spPr>
    </xdr:pic>
  </etc:cellImage>
  <etc:cellImage>
    <xdr:pic>
      <xdr:nvPicPr>
        <xdr:cNvPr id="8" name="ID_13BA9A10C2694E2F86B155B77349ACEA" descr="4"/>
        <xdr:cNvPicPr>
          <a:picLocks noChangeAspect="1"/>
        </xdr:cNvPicPr>
      </xdr:nvPicPr>
      <xdr:blipFill>
        <a:blip r:embed="rId6"/>
        <a:srcRect t="10712" b="7301"/>
        <a:stretch>
          <a:fillRect/>
        </a:stretch>
      </xdr:blipFill>
      <xdr:spPr>
        <a:xfrm>
          <a:off x="3789680" y="21379180"/>
          <a:ext cx="4176395" cy="2815590"/>
        </a:xfrm>
        <a:prstGeom prst="rect">
          <a:avLst/>
        </a:prstGeom>
      </xdr:spPr>
    </xdr:pic>
  </etc:cellImage>
  <etc:cellImage>
    <xdr:pic>
      <xdr:nvPicPr>
        <xdr:cNvPr id="10" name="ID_9E45BF3297764821B5054E1DD64FCAFB" descr="5"/>
        <xdr:cNvPicPr>
          <a:picLocks noChangeAspect="1"/>
        </xdr:cNvPicPr>
      </xdr:nvPicPr>
      <xdr:blipFill>
        <a:blip r:embed="rId7"/>
        <a:srcRect l="2899" t="37346" r="3346" b="16505"/>
        <a:stretch>
          <a:fillRect/>
        </a:stretch>
      </xdr:blipFill>
      <xdr:spPr>
        <a:xfrm>
          <a:off x="3694430" y="24454485"/>
          <a:ext cx="4394200" cy="2884805"/>
        </a:xfrm>
        <a:prstGeom prst="rect">
          <a:avLst/>
        </a:prstGeom>
      </xdr:spPr>
    </xdr:pic>
  </etc:cellImage>
  <etc:cellImage>
    <xdr:pic>
      <xdr:nvPicPr>
        <xdr:cNvPr id="11" name="ID_3915458E2CFD47B49C50D66F46FE9A79" descr="6"/>
        <xdr:cNvPicPr>
          <a:picLocks noChangeAspect="1"/>
        </xdr:cNvPicPr>
      </xdr:nvPicPr>
      <xdr:blipFill>
        <a:blip r:embed="rId8"/>
        <a:srcRect t="10427" b="15286"/>
        <a:stretch>
          <a:fillRect/>
        </a:stretch>
      </xdr:blipFill>
      <xdr:spPr>
        <a:xfrm>
          <a:off x="3667760" y="27517725"/>
          <a:ext cx="4423410" cy="4390390"/>
        </a:xfrm>
        <a:prstGeom prst="rect">
          <a:avLst/>
        </a:prstGeom>
      </xdr:spPr>
    </xdr:pic>
  </etc:cellImage>
  <etc:cellImage>
    <xdr:pic>
      <xdr:nvPicPr>
        <xdr:cNvPr id="12" name="ID_634B8DEDC0464B53AFC9106F60C7609E" descr="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773805" y="32012890"/>
          <a:ext cx="4299585" cy="3035300"/>
        </a:xfrm>
        <a:prstGeom prst="rect">
          <a:avLst/>
        </a:prstGeom>
      </xdr:spPr>
    </xdr:pic>
  </etc:cellImage>
  <etc:cellImage>
    <xdr:pic>
      <xdr:nvPicPr>
        <xdr:cNvPr id="13" name="ID_C78CD31AF01B46C29FF2BFE8DBBEA53E" descr="8"/>
        <xdr:cNvPicPr>
          <a:picLocks noChangeAspect="1"/>
        </xdr:cNvPicPr>
      </xdr:nvPicPr>
      <xdr:blipFill>
        <a:blip r:embed="rId10"/>
        <a:srcRect t="44107" r="48597" b="36818"/>
        <a:stretch>
          <a:fillRect/>
        </a:stretch>
      </xdr:blipFill>
      <xdr:spPr>
        <a:xfrm>
          <a:off x="3991610" y="35245040"/>
          <a:ext cx="3740150" cy="3084195"/>
        </a:xfrm>
        <a:prstGeom prst="rect">
          <a:avLst/>
        </a:prstGeom>
      </xdr:spPr>
    </xdr:pic>
  </etc:cellImage>
  <etc:cellImage>
    <xdr:pic>
      <xdr:nvPicPr>
        <xdr:cNvPr id="14" name="ID_4022D446B3584CC689B3E131F3934677" descr="9"/>
        <xdr:cNvPicPr>
          <a:picLocks noChangeAspect="1"/>
        </xdr:cNvPicPr>
      </xdr:nvPicPr>
      <xdr:blipFill>
        <a:blip r:embed="rId11"/>
        <a:srcRect l="3217" t="13582" r="4817"/>
        <a:stretch>
          <a:fillRect/>
        </a:stretch>
      </xdr:blipFill>
      <xdr:spPr>
        <a:xfrm>
          <a:off x="3829685" y="38411150"/>
          <a:ext cx="4229735" cy="3984625"/>
        </a:xfrm>
        <a:prstGeom prst="rect">
          <a:avLst/>
        </a:prstGeom>
      </xdr:spPr>
    </xdr:pic>
  </etc:cellImage>
  <etc:cellImage>
    <xdr:pic>
      <xdr:nvPicPr>
        <xdr:cNvPr id="15" name="ID_DC7B22BD0C214B12B94DC1EA3604B6B2" descr="10"/>
        <xdr:cNvPicPr>
          <a:picLocks noChangeAspect="1"/>
        </xdr:cNvPicPr>
      </xdr:nvPicPr>
      <xdr:blipFill>
        <a:blip r:embed="rId12"/>
        <a:srcRect t="29789" b="38778"/>
        <a:stretch>
          <a:fillRect/>
        </a:stretch>
      </xdr:blipFill>
      <xdr:spPr>
        <a:xfrm>
          <a:off x="3708400" y="42528490"/>
          <a:ext cx="4270375" cy="2979420"/>
        </a:xfrm>
        <a:prstGeom prst="rect">
          <a:avLst/>
        </a:prstGeom>
      </xdr:spPr>
    </xdr:pic>
  </etc:cellImage>
  <etc:cellImage>
    <xdr:pic>
      <xdr:nvPicPr>
        <xdr:cNvPr id="9" name="ID_370D814F86B04A5283617B3002A462B2" descr="1ce0716e27ed1e3641755ac65be5d6b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157345" y="5161915"/>
          <a:ext cx="2762885" cy="276479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<sst xmlns="http://schemas.openxmlformats.org/spreadsheetml/2006/main" count="36" uniqueCount="35">
  <si>
    <t>生活用品需求单</t>
  </si>
  <si>
    <t>序号</t>
  </si>
  <si>
    <t>项目</t>
  </si>
  <si>
    <r>
      <rPr>
        <sz val="16"/>
        <color theme="1"/>
        <rFont val="宋体"/>
        <charset val="134"/>
        <scheme val="minor"/>
      </rPr>
      <t>数量</t>
    </r>
    <r>
      <rPr>
        <sz val="12"/>
        <color theme="1"/>
        <rFont val="宋体"/>
        <charset val="134"/>
        <scheme val="minor"/>
      </rPr>
      <t xml:space="preserve"> （个、条、套）</t>
    </r>
  </si>
  <si>
    <t>单价（元）</t>
  </si>
  <si>
    <t>合计</t>
  </si>
  <si>
    <t>款式图片</t>
  </si>
  <si>
    <t>要求</t>
  </si>
  <si>
    <t>军用棉被</t>
  </si>
  <si>
    <t>军用棉被（内胆+被套）棉被：新式军用棉被尺寸:150cm*210cm.重量:2.5kg被套：陆军色，尺寸：150cm*210cm［外加10cm缩水］要求：内胎材质为两层涤棉热熔絮片，其中主体纤维中四级以上棉花50%，涤纶短纤维18%～20%，低熔点双组分涤纶占30%～32%，棉胎用无纺布包裹，四个边角处有全棉白布包裹，白布上固定粘链能与被套牢靠</t>
  </si>
  <si>
    <t>枕头</t>
  </si>
  <si>
    <t>全荞麦壳枕头，尺寸不能小于40*60cm。</t>
  </si>
  <si>
    <t>褥子</t>
  </si>
  <si>
    <t>尺寸1.2m*2m,新疆一级长绒棉填充，加密网纱，重量在3公斤以上。</t>
  </si>
  <si>
    <t>白床单</t>
  </si>
  <si>
    <t xml:space="preserve">床单：白色
尺寸：150cm*210cm规格：（不起球）纱织100%棉≧40*40
密度：斜纹133*72     </t>
  </si>
  <si>
    <t>三件套：床单被套枕套</t>
  </si>
  <si>
    <t>单人床三件套：被套尺寸1.5m*2.1m、床单1.5m*2.1m、枕套48*74cm,颜色深蓝色。</t>
  </si>
  <si>
    <t>枕巾</t>
  </si>
  <si>
    <t>大号枕巾，颜色深蓝色</t>
  </si>
  <si>
    <t>牙刷、牙缸、牙膏</t>
  </si>
  <si>
    <t>牙缸1个、牙刷1个、190g黑人牙膏1个。</t>
  </si>
  <si>
    <t>拖鞋</t>
  </si>
  <si>
    <t>深蓝色</t>
  </si>
  <si>
    <t>不锈钢碗</t>
  </si>
  <si>
    <t>内壁为304不锈钢筷，外壁为塑料。</t>
  </si>
  <si>
    <t>不锈钢筷子</t>
  </si>
  <si>
    <t>304不锈钢筷</t>
  </si>
  <si>
    <t>洗脸盆</t>
  </si>
  <si>
    <t>洗脸盆（大号）40*15cm</t>
  </si>
  <si>
    <t>毛巾</t>
  </si>
  <si>
    <t>洁丽雅毛巾：深蓝色、尺寸72*34cm</t>
  </si>
  <si>
    <t>香皂</t>
  </si>
  <si>
    <t>舒肤佳香皂</t>
  </si>
  <si>
    <t>为保证质量，报价时需上传军被、褥子和白床单的检测报告。一但签订合同，供货商需按照合同要求发货，此次采购工作验收时会非常严格，出现残次品需立即更换。一但确定供货商，需送货上门，各供货商请在确保利润的情况下报价，避免无效竞价！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</si>
</sst>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3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sz val="2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b/>
      <sz val="26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3" Type="http://schemas.openxmlformats.org/officeDocument/2006/relationships/image" Target="media/image13.png"/><Relationship Id="rId12" Type="http://schemas.openxmlformats.org/officeDocument/2006/relationships/image" Target="media/image12.jpeg"/><Relationship Id="rId11" Type="http://schemas.openxmlformats.org/officeDocument/2006/relationships/image" Target="media/image11.png"/><Relationship Id="rId10" Type="http://schemas.openxmlformats.org/officeDocument/2006/relationships/image" Target="media/image10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"/>
  <sheetViews>
    <sheetView tabSelected="1" zoomScale="70" zoomScaleNormal="70" topLeftCell="A14" workbookViewId="0">
      <selection activeCell="G14" sqref="G14"/>
    </sheetView>
  </sheetViews>
  <sheetFormatPr defaultColWidth="9" defaultRowHeight="14" outlineLevelCol="6"/>
  <cols>
    <col min="1" max="1" width="6.6" customWidth="1"/>
    <col min="2" max="2" width="7.31818181818182" customWidth="1"/>
    <col min="3" max="3" width="11.4272727272727" customWidth="1"/>
    <col min="4" max="4" width="10.7090909090909" customWidth="1"/>
    <col min="5" max="5" width="11.7818181818182" customWidth="1"/>
    <col min="6" max="6" width="59.1272727272727" customWidth="1"/>
    <col min="7" max="7" width="40.3454545454545" customWidth="1"/>
  </cols>
  <sheetData>
    <row r="1" ht="55" customHeight="1" spans="1:7">
      <c r="A1" s="1" t="s">
        <v>0</v>
      </c>
      <c r="B1" s="1"/>
      <c r="C1" s="1"/>
      <c r="D1" s="1"/>
      <c r="E1" s="1"/>
      <c r="F1" s="1"/>
      <c r="G1" s="1"/>
    </row>
    <row r="2" ht="84" customHeight="1" spans="1:7">
      <c r="A2" s="2" t="s">
        <v>1</v>
      </c>
      <c r="B2" s="2" t="s">
        <v>2</v>
      </c>
      <c r="C2" s="3" t="s">
        <v>3</v>
      </c>
      <c r="D2" s="4" t="s">
        <v>4</v>
      </c>
      <c r="E2" s="2" t="s">
        <v>5</v>
      </c>
      <c r="F2" s="2" t="s">
        <v>6</v>
      </c>
      <c r="G2" s="2" t="s">
        <v>7</v>
      </c>
    </row>
    <row r="3" ht="253" customHeight="1" spans="1:7">
      <c r="A3" s="5">
        <v>1</v>
      </c>
      <c r="B3" s="6" t="s">
        <v>8</v>
      </c>
      <c r="C3" s="7">
        <v>13</v>
      </c>
      <c r="D3" s="7">
        <v>150</v>
      </c>
      <c r="E3" s="7">
        <f>C3*D3</f>
        <v>1950</v>
      </c>
      <c r="F3" s="5" t="str">
        <f>_xlfn.DISPIMG("ID_57336EF492BB402C870D8D0193738154",1)</f>
        <v>=DISPIMG("ID_57336EF492BB402C870D8D0193738154",1)</v>
      </c>
      <c r="G3" s="8" t="s">
        <v>9</v>
      </c>
    </row>
    <row r="4" ht="253" customHeight="1" spans="1:7">
      <c r="A4" s="5">
        <v>2</v>
      </c>
      <c r="B4" s="6" t="s">
        <v>10</v>
      </c>
      <c r="C4" s="7">
        <v>13</v>
      </c>
      <c r="D4" s="7">
        <v>30</v>
      </c>
      <c r="E4" s="7">
        <f>C4*D4</f>
        <v>390</v>
      </c>
      <c r="F4" s="5" t="str">
        <f>_xlfn.DISPIMG("ID_370D814F86B04A5283617B3002A462B2",1)</f>
        <v>=DISPIMG("ID_370D814F86B04A5283617B3002A462B2",1)</v>
      </c>
      <c r="G4" s="8" t="s">
        <v>11</v>
      </c>
    </row>
    <row r="5" ht="253" customHeight="1" spans="1:7">
      <c r="A5" s="5">
        <v>3</v>
      </c>
      <c r="B5" s="6" t="s">
        <v>12</v>
      </c>
      <c r="C5" s="7">
        <v>13</v>
      </c>
      <c r="D5" s="7">
        <v>120</v>
      </c>
      <c r="E5" s="7">
        <f t="shared" ref="E5:E15" si="0">C5*D5</f>
        <v>1560</v>
      </c>
      <c r="F5" s="5" t="str">
        <f>_xlfn.DISPIMG("ID_16DB36D67D22427DA866EA365B70F634",1)</f>
        <v>=DISPIMG("ID_16DB36D67D22427DA866EA365B70F634",1)</v>
      </c>
      <c r="G5" s="8" t="s">
        <v>13</v>
      </c>
    </row>
    <row r="6" ht="253" customHeight="1" spans="1:7">
      <c r="A6" s="5">
        <v>4</v>
      </c>
      <c r="B6" s="6" t="s">
        <v>14</v>
      </c>
      <c r="C6" s="7">
        <v>13</v>
      </c>
      <c r="D6" s="7">
        <v>40</v>
      </c>
      <c r="E6" s="7">
        <f t="shared" si="0"/>
        <v>520</v>
      </c>
      <c r="F6" s="5" t="str">
        <f>_xlfn.DISPIMG("ID_A7122C4224CF4A9E9582DD7D63A558E1",1)</f>
        <v>=DISPIMG("ID_A7122C4224CF4A9E9582DD7D63A558E1",1)</v>
      </c>
      <c r="G6" s="8" t="s">
        <v>15</v>
      </c>
    </row>
    <row r="7" ht="253" customHeight="1" spans="1:7">
      <c r="A7" s="5">
        <v>5</v>
      </c>
      <c r="B7" s="6" t="s">
        <v>16</v>
      </c>
      <c r="C7" s="7">
        <v>13</v>
      </c>
      <c r="D7" s="7">
        <v>120</v>
      </c>
      <c r="E7" s="7">
        <f t="shared" si="0"/>
        <v>1560</v>
      </c>
      <c r="F7" s="5" t="str">
        <f>_xlfn.DISPIMG("ID_8A65C20971994CD1BFAE013618C374CA",1)</f>
        <v>=DISPIMG("ID_8A65C20971994CD1BFAE013618C374CA",1)</v>
      </c>
      <c r="G7" s="8" t="s">
        <v>17</v>
      </c>
    </row>
    <row r="8" ht="253" customHeight="1" spans="1:7">
      <c r="A8" s="5">
        <v>6</v>
      </c>
      <c r="B8" s="6" t="s">
        <v>18</v>
      </c>
      <c r="C8" s="7">
        <v>13</v>
      </c>
      <c r="D8" s="7">
        <v>30</v>
      </c>
      <c r="E8" s="7">
        <f t="shared" si="0"/>
        <v>390</v>
      </c>
      <c r="F8" s="5" t="str">
        <f>_xlfn.DISPIMG("ID_7AEFA935039349EE96BE91C19750AD6F",1)</f>
        <v>=DISPIMG("ID_7AEFA935039349EE96BE91C19750AD6F",1)</v>
      </c>
      <c r="G8" s="9" t="s">
        <v>19</v>
      </c>
    </row>
    <row r="9" ht="253" customHeight="1" spans="1:7">
      <c r="A9" s="5">
        <v>7</v>
      </c>
      <c r="B9" s="6" t="s">
        <v>20</v>
      </c>
      <c r="C9" s="7">
        <v>13</v>
      </c>
      <c r="D9" s="7">
        <v>35</v>
      </c>
      <c r="E9" s="7">
        <f t="shared" si="0"/>
        <v>455</v>
      </c>
      <c r="F9" s="5" t="str">
        <f>_xlfn.DISPIMG("ID_13BA9A10C2694E2F86B155B77349ACEA",1)</f>
        <v>=DISPIMG("ID_13BA9A10C2694E2F86B155B77349ACEA",1)</v>
      </c>
      <c r="G9" s="8" t="s">
        <v>21</v>
      </c>
    </row>
    <row r="10" ht="253" customHeight="1" spans="1:7">
      <c r="A10" s="5">
        <v>8</v>
      </c>
      <c r="B10" s="6" t="s">
        <v>22</v>
      </c>
      <c r="C10" s="7">
        <v>13</v>
      </c>
      <c r="D10" s="7">
        <v>20</v>
      </c>
      <c r="E10" s="7">
        <f t="shared" si="0"/>
        <v>260</v>
      </c>
      <c r="F10" s="5" t="str">
        <f>_xlfn.DISPIMG("ID_9E45BF3297764821B5054E1DD64FCAFB",1)</f>
        <v>=DISPIMG("ID_9E45BF3297764821B5054E1DD64FCAFB",1)</v>
      </c>
      <c r="G10" s="9" t="s">
        <v>23</v>
      </c>
    </row>
    <row r="11" ht="353" customHeight="1" spans="1:7">
      <c r="A11" s="5">
        <v>9</v>
      </c>
      <c r="B11" s="6" t="s">
        <v>24</v>
      </c>
      <c r="C11" s="7">
        <v>13</v>
      </c>
      <c r="D11" s="7">
        <v>35</v>
      </c>
      <c r="E11" s="7">
        <f t="shared" si="0"/>
        <v>455</v>
      </c>
      <c r="F11" s="5" t="str">
        <f>_xlfn.DISPIMG("ID_3915458E2CFD47B49C50D66F46FE9A79",1)</f>
        <v>=DISPIMG("ID_3915458E2CFD47B49C50D66F46FE9A79",1)</v>
      </c>
      <c r="G11" s="8" t="s">
        <v>25</v>
      </c>
    </row>
    <row r="12" ht="253" customHeight="1" spans="1:7">
      <c r="A12" s="5">
        <v>10</v>
      </c>
      <c r="B12" s="6" t="s">
        <v>26</v>
      </c>
      <c r="C12" s="7">
        <v>13</v>
      </c>
      <c r="D12" s="7">
        <v>5</v>
      </c>
      <c r="E12" s="7">
        <f t="shared" si="0"/>
        <v>65</v>
      </c>
      <c r="F12" s="5" t="str">
        <f>_xlfn.DISPIMG("ID_634B8DEDC0464B53AFC9106F60C7609E",1)</f>
        <v>=DISPIMG("ID_634B8DEDC0464B53AFC9106F60C7609E",1)</v>
      </c>
      <c r="G12" s="9" t="s">
        <v>27</v>
      </c>
    </row>
    <row r="13" ht="253" customHeight="1" spans="1:7">
      <c r="A13" s="5">
        <v>11</v>
      </c>
      <c r="B13" s="6" t="s">
        <v>28</v>
      </c>
      <c r="C13" s="7">
        <v>13</v>
      </c>
      <c r="D13" s="7">
        <v>30</v>
      </c>
      <c r="E13" s="7">
        <f t="shared" si="0"/>
        <v>390</v>
      </c>
      <c r="F13" s="5" t="str">
        <f>_xlfn.DISPIMG("ID_C78CD31AF01B46C29FF2BFE8DBBEA53E",1)</f>
        <v>=DISPIMG("ID_C78CD31AF01B46C29FF2BFE8DBBEA53E",1)</v>
      </c>
      <c r="G13" s="9" t="s">
        <v>29</v>
      </c>
    </row>
    <row r="14" ht="322" customHeight="1" spans="1:7">
      <c r="A14" s="5">
        <v>12</v>
      </c>
      <c r="B14" s="6" t="s">
        <v>30</v>
      </c>
      <c r="C14" s="7">
        <v>13</v>
      </c>
      <c r="D14" s="7">
        <v>25</v>
      </c>
      <c r="E14" s="7">
        <f t="shared" si="0"/>
        <v>325</v>
      </c>
      <c r="F14" s="5" t="str">
        <f>_xlfn.DISPIMG("ID_4022D446B3584CC689B3E131F3934677",1)</f>
        <v>=DISPIMG("ID_4022D446B3584CC689B3E131F3934677",1)</v>
      </c>
      <c r="G14" s="9" t="s">
        <v>31</v>
      </c>
    </row>
    <row r="15" ht="253" customHeight="1" spans="1:7">
      <c r="A15" s="5">
        <v>13</v>
      </c>
      <c r="B15" s="6" t="s">
        <v>32</v>
      </c>
      <c r="C15" s="7">
        <v>13</v>
      </c>
      <c r="D15" s="7">
        <v>5</v>
      </c>
      <c r="E15" s="7">
        <f t="shared" si="0"/>
        <v>65</v>
      </c>
      <c r="F15" s="5" t="str">
        <f>_xlfn.DISPIMG("ID_DC7B22BD0C214B12B94DC1EA3604B6B2",1)</f>
        <v>=DISPIMG("ID_DC7B22BD0C214B12B94DC1EA3604B6B2",1)</v>
      </c>
      <c r="G15" s="9" t="s">
        <v>33</v>
      </c>
    </row>
    <row r="16" ht="54" customHeight="1" spans="3:6">
      <c r="C16" s="10"/>
      <c r="D16" s="11" t="s">
        <v>5</v>
      </c>
      <c r="E16" s="12">
        <f>SUM(E3:E15)</f>
        <v>8385</v>
      </c>
      <c r="F16" s="13"/>
    </row>
    <row r="17" ht="304" customHeight="1" spans="1:7">
      <c r="A17" s="14" t="s">
        <v>34</v>
      </c>
      <c r="B17" s="14"/>
      <c r="C17" s="14"/>
      <c r="D17" s="14"/>
      <c r="E17" s="14"/>
      <c r="F17" s="14"/>
      <c r="G17" s="14"/>
    </row>
  </sheetData>
  <mergeCells count="2">
    <mergeCell ref="A1:G1"/>
    <mergeCell ref="A17:G17"/>
  </mergeCells>
  <pageMargins left="0.25" right="0.25" top="0.75" bottom="0.75" header="0.298611111111111" footer="0.298611111111111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peng</dc:creator>
  <cp:lastModifiedBy>lenovo</cp:lastModifiedBy>
  <dcterms:created xsi:type="dcterms:W3CDTF">2024-03-07T16:50:00Z</dcterms:created>
  <dcterms:modified xsi:type="dcterms:W3CDTF">2025-06-18T04:31:04Z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E63488E7E03E4358A9DC61D28D1E4A01_13</vt:lpwstr>
  </property>
  <property fmtid="{D5CDD505-2E9C-101B-9397-08002B2CF9AE}" pid="3" name="KSOProductBuildVer">
    <vt:lpwstr>2052-12.1.0.21541</vt:lpwstr>
  </property>
</Properties>
</file>