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Table 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6A5981123D2945D4B010C1325A511384" descr="IMG_375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63590" y="695325"/>
          <a:ext cx="2628265" cy="1752600"/>
        </a:xfrm>
        <a:prstGeom prst="rect">
          <a:avLst/>
        </a:prstGeom>
      </xdr:spPr>
    </xdr:pic>
  </etc:cellImage>
  <etc:cellImage>
    <xdr:pic>
      <xdr:nvPicPr>
        <xdr:cNvPr id="3" name="ID_967304584DC54C339CA6BA5F8E673C23" descr="围裙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63590" y="866775"/>
          <a:ext cx="10057765" cy="6705600"/>
        </a:xfrm>
        <a:prstGeom prst="rect">
          <a:avLst/>
        </a:prstGeom>
      </xdr:spPr>
    </xdr:pic>
  </etc:cellImage>
  <etc:cellImage>
    <xdr:pic>
      <xdr:nvPicPr>
        <xdr:cNvPr id="4" name="ID_DB083455212942DFBBD8C8902C296C3C" descr="橡胶手套 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863590" y="866775"/>
          <a:ext cx="10057765" cy="6705600"/>
        </a:xfrm>
        <a:prstGeom prst="rect">
          <a:avLst/>
        </a:prstGeom>
      </xdr:spPr>
    </xdr:pic>
  </etc:cellImage>
  <etc:cellImage>
    <xdr:pic>
      <xdr:nvPicPr>
        <xdr:cNvPr id="5" name="ID_3A8490BC29834FABBAC559BC0BE76F2B" descr="IMG_377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863590" y="7159625"/>
          <a:ext cx="10057765" cy="6775450"/>
        </a:xfrm>
        <a:prstGeom prst="rect">
          <a:avLst/>
        </a:prstGeom>
      </xdr:spPr>
    </xdr:pic>
  </etc:cellImage>
  <etc:cellImage>
    <xdr:pic>
      <xdr:nvPicPr>
        <xdr:cNvPr id="6" name="ID_C9BC3FA115DA4416BE9798624FFB3542" descr="IMG_375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863590" y="8429625"/>
          <a:ext cx="10062210" cy="6775450"/>
        </a:xfrm>
        <a:prstGeom prst="rect">
          <a:avLst/>
        </a:prstGeom>
      </xdr:spPr>
    </xdr:pic>
  </etc:cellImage>
  <etc:cellImage>
    <xdr:pic>
      <xdr:nvPicPr>
        <xdr:cNvPr id="7" name="ID_E15E2ABB68F84AA0AA14ED9D0C2DA18F" descr="单出水角阀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863590" y="9064625"/>
          <a:ext cx="10053320" cy="6775450"/>
        </a:xfrm>
        <a:prstGeom prst="rect">
          <a:avLst/>
        </a:prstGeom>
      </xdr:spPr>
    </xdr:pic>
  </etc:cellImage>
  <etc:cellImage>
    <xdr:pic>
      <xdr:nvPicPr>
        <xdr:cNvPr id="8" name="ID_97CE394C6BBE4179978A91E7EAEE45E1" descr="双出水角阀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796405" y="9064625"/>
          <a:ext cx="10053955" cy="6775450"/>
        </a:xfrm>
        <a:prstGeom prst="rect">
          <a:avLst/>
        </a:prstGeom>
      </xdr:spPr>
    </xdr:pic>
  </etc:cellImage>
  <etc:cellImage>
    <xdr:pic>
      <xdr:nvPicPr>
        <xdr:cNvPr id="9" name="ID_86398ECB542245C89073D156BD296319" descr="普通水龙头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863590" y="9699625"/>
          <a:ext cx="10053320" cy="6775450"/>
        </a:xfrm>
        <a:prstGeom prst="rect">
          <a:avLst/>
        </a:prstGeom>
      </xdr:spPr>
    </xdr:pic>
  </etc:cellImage>
  <etc:cellImage>
    <xdr:pic>
      <xdr:nvPicPr>
        <xdr:cNvPr id="10" name="ID_15D9ED915E324681AA6E259A6AB81805" descr="洗菜盆水龙头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796405" y="9699625"/>
          <a:ext cx="10053955" cy="6775450"/>
        </a:xfrm>
        <a:prstGeom prst="rect">
          <a:avLst/>
        </a:prstGeom>
      </xdr:spPr>
    </xdr:pic>
  </etc:cellImage>
  <etc:cellImage>
    <xdr:pic>
      <xdr:nvPicPr>
        <xdr:cNvPr id="11" name="ID_440724FE484D4D6DA0031727FC71D6BD" descr="IMG_376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863590" y="10969625"/>
          <a:ext cx="10053320" cy="6775450"/>
        </a:xfrm>
        <a:prstGeom prst="rect">
          <a:avLst/>
        </a:prstGeom>
      </xdr:spPr>
    </xdr:pic>
  </etc:cellImage>
  <etc:cellImage>
    <xdr:pic>
      <xdr:nvPicPr>
        <xdr:cNvPr id="12" name="ID_DBEAFE05C7654EA2AAAF86B1A1FB76EA" descr="框子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863590" y="12239625"/>
          <a:ext cx="10062210" cy="6775450"/>
        </a:xfrm>
        <a:prstGeom prst="rect">
          <a:avLst/>
        </a:prstGeom>
      </xdr:spPr>
    </xdr:pic>
  </etc:cellImage>
  <etc:cellImage>
    <xdr:pic>
      <xdr:nvPicPr>
        <xdr:cNvPr id="13" name="ID_613D3BBCE4A14B31A8A7A64684440EB9" descr="框子 (2)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796405" y="12239625"/>
          <a:ext cx="10062845" cy="6775450"/>
        </a:xfrm>
        <a:prstGeom prst="rect">
          <a:avLst/>
        </a:prstGeom>
      </xdr:spPr>
    </xdr:pic>
  </etc:cellImage>
  <etc:cellImage>
    <xdr:pic>
      <xdr:nvPicPr>
        <xdr:cNvPr id="14" name="ID_033E4D57235A44D48CD7DE0EBCB2D49B" descr="框子 (1)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863590" y="12874625"/>
          <a:ext cx="10062210" cy="6775450"/>
        </a:xfrm>
        <a:prstGeom prst="rect">
          <a:avLst/>
        </a:prstGeom>
      </xdr:spPr>
    </xdr:pic>
  </etc:cellImage>
  <etc:cellImage>
    <xdr:pic>
      <xdr:nvPicPr>
        <xdr:cNvPr id="15" name="ID_6776F28F4DBB455DA09B49658DC69607" descr="厨师透明口罩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863590" y="13509625"/>
          <a:ext cx="10062210" cy="6769100"/>
        </a:xfrm>
        <a:prstGeom prst="rect">
          <a:avLst/>
        </a:prstGeom>
      </xdr:spPr>
    </xdr:pic>
  </etc:cellImage>
  <etc:cellImage>
    <xdr:pic>
      <xdr:nvPicPr>
        <xdr:cNvPr id="16" name="ID_CFEAF7017A1040D5B9CFA6AE2EE84DA2" descr="蒸箱密封圈 (1)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863590" y="6524625"/>
          <a:ext cx="10062210" cy="6775450"/>
        </a:xfrm>
        <a:prstGeom prst="rect">
          <a:avLst/>
        </a:prstGeom>
      </xdr:spPr>
    </xdr:pic>
  </etc:cellImage>
  <etc:cellImage>
    <xdr:pic>
      <xdr:nvPicPr>
        <xdr:cNvPr id="17" name="ID_05D904434B2649F18CD535888BAEF4D8" descr="蒸箱密封圈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796405" y="6524625"/>
          <a:ext cx="10062845" cy="67754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<sst xmlns="http://schemas.openxmlformats.org/spreadsheetml/2006/main" count="214" uniqueCount="150">
  <si>
    <t>五金用品明细</t>
  </si>
  <si>
    <t>序号</t>
  </si>
  <si>
    <t>品名</t>
  </si>
  <si>
    <t>数量</t>
  </si>
  <si>
    <t>单位</t>
  </si>
  <si>
    <t>单价</t>
  </si>
  <si>
    <t>合计金额</t>
  </si>
  <si>
    <t>规格参数</t>
  </si>
  <si>
    <t>图片</t>
  </si>
  <si>
    <t>1</t>
  </si>
  <si>
    <t>洗洁精</t>
  </si>
  <si>
    <t>300</t>
  </si>
  <si>
    <t>瓶</t>
  </si>
  <si>
    <t>15</t>
  </si>
  <si>
    <t>4500</t>
  </si>
  <si>
    <t>每瓶不少于1.12kg，雕牌</t>
  </si>
  <si>
    <t>2</t>
  </si>
  <si>
    <t>洗衣粉</t>
  </si>
  <si>
    <t>袋</t>
  </si>
  <si>
    <t>13</t>
  </si>
  <si>
    <t>3900</t>
  </si>
  <si>
    <t>每袋不少于1.28kg，雕牌</t>
  </si>
  <si>
    <t>3</t>
  </si>
  <si>
    <t>线手套</t>
  </si>
  <si>
    <t>500</t>
  </si>
  <si>
    <t>双</t>
  </si>
  <si>
    <t>1000</t>
  </si>
  <si>
    <t>中号</t>
  </si>
  <si>
    <t>4</t>
  </si>
  <si>
    <t>袖套</t>
  </si>
  <si>
    <t>100</t>
  </si>
  <si>
    <t>副</t>
  </si>
  <si>
    <t>4.5</t>
  </si>
  <si>
    <t>450</t>
  </si>
  <si>
    <t>材质：皮质，防水、防油、加厚、长约30cm</t>
  </si>
  <si>
    <t>5</t>
  </si>
  <si>
    <t>橡胶手套</t>
  </si>
  <si>
    <t>8</t>
  </si>
  <si>
    <t>800</t>
  </si>
  <si>
    <t>要求：高弹性、防水、防油、熟胶</t>
  </si>
  <si>
    <t>6</t>
  </si>
  <si>
    <t>扫把</t>
  </si>
  <si>
    <t>把</t>
  </si>
  <si>
    <t>10</t>
  </si>
  <si>
    <t>3000</t>
  </si>
  <si>
    <t>材质：高粱</t>
  </si>
  <si>
    <t>7</t>
  </si>
  <si>
    <t>竹扫把</t>
  </si>
  <si>
    <t>50</t>
  </si>
  <si>
    <t>30</t>
  </si>
  <si>
    <t>1500</t>
  </si>
  <si>
    <t>材质：竹子</t>
  </si>
  <si>
    <t>铁铲木柄</t>
  </si>
  <si>
    <t>20</t>
  </si>
  <si>
    <t>根</t>
  </si>
  <si>
    <t>12</t>
  </si>
  <si>
    <t>240</t>
  </si>
  <si>
    <t>白蜡杆1.5米</t>
  </si>
  <si>
    <t>9</t>
  </si>
  <si>
    <t>无孔蒸盘</t>
  </si>
  <si>
    <t>个</t>
  </si>
  <si>
    <t>65</t>
  </si>
  <si>
    <t>6500</t>
  </si>
  <si>
    <t>长60cm＊宽40cm；304不锈钢</t>
  </si>
  <si>
    <t>有孔蒸盘</t>
  </si>
  <si>
    <t>11</t>
  </si>
  <si>
    <t>蒸箱密封圈</t>
  </si>
  <si>
    <t>140</t>
  </si>
  <si>
    <t>2800</t>
  </si>
  <si>
    <t>附图</t>
  </si>
  <si>
    <t>蒸箱加热管</t>
  </si>
  <si>
    <t>25</t>
  </si>
  <si>
    <t>6000</t>
  </si>
  <si>
    <t>附图、220V，4千瓦</t>
  </si>
  <si>
    <t>不锈钢桶</t>
  </si>
  <si>
    <t>380</t>
  </si>
  <si>
    <t>7600</t>
  </si>
  <si>
    <t>高60cm、直径60cm,304不锈刚，厚4.0mm</t>
  </si>
  <si>
    <t>14</t>
  </si>
  <si>
    <t>卫浴金属软管</t>
  </si>
  <si>
    <t>1200</t>
  </si>
  <si>
    <t>0.8-1.5米均可，附图</t>
  </si>
  <si>
    <t>三角阀</t>
  </si>
  <si>
    <t>750</t>
  </si>
  <si>
    <t>单出水30个，双出水20个，阀芯全铜</t>
  </si>
  <si>
    <t>16</t>
  </si>
  <si>
    <t>水龙头</t>
  </si>
  <si>
    <t>普通水龙头40个，菜盆水龙头10个附带软管20根</t>
  </si>
  <si>
    <t>17</t>
  </si>
  <si>
    <t>一次性手套</t>
  </si>
  <si>
    <t>20000</t>
  </si>
  <si>
    <t>0.1</t>
  </si>
  <si>
    <t>2000</t>
  </si>
  <si>
    <t>食品级，大号</t>
  </si>
  <si>
    <t>18</t>
  </si>
  <si>
    <t>连接头</t>
  </si>
  <si>
    <t>250</t>
  </si>
  <si>
    <t>金属软管连接头</t>
  </si>
  <si>
    <t>19</t>
  </si>
  <si>
    <t>皮质围裙</t>
  </si>
  <si>
    <t>条</t>
  </si>
  <si>
    <t>长120cm宽80cm；防水、防油、加厚</t>
  </si>
  <si>
    <t>菜筐子</t>
  </si>
  <si>
    <t>80</t>
  </si>
  <si>
    <t>4000</t>
  </si>
  <si>
    <t>长68cm、宽47cm、高36cm；熟胶</t>
  </si>
  <si>
    <t>21</t>
  </si>
  <si>
    <t>40</t>
  </si>
  <si>
    <t>2600</t>
  </si>
  <si>
    <t>长63cm、宽37cm、高34cm；熟胶</t>
  </si>
  <si>
    <t>22</t>
  </si>
  <si>
    <t>厨师透明口罩</t>
  </si>
  <si>
    <t>200</t>
  </si>
  <si>
    <t>600</t>
  </si>
  <si>
    <t/>
  </si>
  <si>
    <t>23</t>
  </si>
  <si>
    <t>钢丝球</t>
  </si>
  <si>
    <t>0.4</t>
  </si>
  <si>
    <t>大号；不生锈</t>
  </si>
  <si>
    <t>24</t>
  </si>
  <si>
    <t>硫磺皂</t>
  </si>
  <si>
    <t>360</t>
  </si>
  <si>
    <t>块</t>
  </si>
  <si>
    <t>1.8</t>
  </si>
  <si>
    <t>648</t>
  </si>
  <si>
    <t>120G以上</t>
  </si>
  <si>
    <t>厨师帽</t>
  </si>
  <si>
    <t>700</t>
  </si>
  <si>
    <t>白色，平顶棉帽</t>
  </si>
  <si>
    <t>26</t>
  </si>
  <si>
    <t>抹布</t>
  </si>
  <si>
    <t>60*40厘米</t>
  </si>
  <si>
    <t>27</t>
  </si>
  <si>
    <t>水鞋</t>
  </si>
  <si>
    <t>150</t>
  </si>
  <si>
    <t>35</t>
  </si>
  <si>
    <t>5250</t>
  </si>
  <si>
    <t>品牌：金橡、回力、双星三者选一，主要用
于厨房，简高不低于35cm,40码15双、41码
20双、42码70双、43码20双、44码10双、45
码10双</t>
  </si>
  <si>
    <t>28</t>
  </si>
  <si>
    <t>留样碗</t>
  </si>
  <si>
    <t>18000</t>
  </si>
  <si>
    <t>0.5</t>
  </si>
  <si>
    <t>9000</t>
  </si>
  <si>
    <t>150克/450ml，配相同数目同规格盖子及留样便签
纸，便签字内容：留样时间、留样种类、制
作人、留样人</t>
  </si>
  <si>
    <t>29</t>
  </si>
  <si>
    <t>厨师服</t>
  </si>
  <si>
    <t>套</t>
  </si>
  <si>
    <t>白色，185号10件、180号40件、175号40件、
170号10件</t>
  </si>
  <si>
    <t>合计</t>
  </si>
  <si>
    <t>79338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</si>
</sst>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9" applyNumberFormat="0" applyAlignment="0" applyProtection="0">
      <alignment vertical="center"/>
    </xf>
    <xf numFmtId="0" fontId="11" fillId="4" borderId="10" applyNumberFormat="0" applyAlignment="0" applyProtection="0">
      <alignment vertical="center"/>
    </xf>
    <xf numFmtId="0" fontId="12" fillId="4" borderId="9" applyNumberFormat="0" applyAlignment="0" applyProtection="0">
      <alignment vertical="center"/>
    </xf>
    <xf numFmtId="0" fontId="13" fillId="5" borderId="11" applyNumberFormat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5" xfId="0" applyBorder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2"/>
  <sheetViews>
    <sheetView tabSelected="1" topLeftCell="A23" workbookViewId="0">
      <selection activeCell="G38" sqref="G38"/>
    </sheetView>
  </sheetViews>
  <sheetFormatPr defaultColWidth="9" defaultRowHeight="13.5"/>
  <cols>
    <col min="1" max="1" width="4.36666666666667" customWidth="1"/>
    <col min="2" max="2" width="11.8666666666667" customWidth="1"/>
    <col min="3" max="3" width="5.61666666666667" customWidth="1"/>
    <col min="4" max="5" width="4.36666666666667" customWidth="1"/>
    <col min="6" max="6" width="8.11666666666667" customWidth="1"/>
    <col min="7" max="7" width="38.1166666666667" customWidth="1"/>
    <col min="8" max="8" width="12.3083333333333"/>
    <col min="9" max="9" width="13.25" customWidth="1"/>
  </cols>
  <sheetData>
    <row r="1" ht="45" customHeight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customHeight="1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3" t="s">
        <v>7</v>
      </c>
      <c r="H2" s="4" t="s">
        <v>8</v>
      </c>
      <c r="I2" s="8"/>
    </row>
    <row r="3" ht="50" customHeight="1" spans="1:9">
      <c r="A3" s="2" t="s">
        <v>9</v>
      </c>
      <c r="B3" s="2" t="s">
        <v>10</v>
      </c>
      <c r="C3" s="2" t="s">
        <v>11</v>
      </c>
      <c r="D3" s="2" t="s">
        <v>12</v>
      </c>
      <c r="E3" s="2" t="s">
        <v>13</v>
      </c>
      <c r="F3" s="2" t="s">
        <v>14</v>
      </c>
      <c r="G3" s="3" t="s">
        <v>15</v>
      </c>
      <c r="H3" s="5"/>
      <c r="I3" s="9"/>
    </row>
    <row r="4" ht="50" customHeight="1" spans="1:9">
      <c r="A4" s="2" t="s">
        <v>16</v>
      </c>
      <c r="B4" s="2" t="s">
        <v>17</v>
      </c>
      <c r="C4" s="2" t="s">
        <v>11</v>
      </c>
      <c r="D4" s="2" t="s">
        <v>18</v>
      </c>
      <c r="E4" s="2" t="s">
        <v>19</v>
      </c>
      <c r="F4" s="2" t="s">
        <v>20</v>
      </c>
      <c r="G4" s="3" t="s">
        <v>21</v>
      </c>
      <c r="H4" s="5"/>
      <c r="I4" s="9"/>
    </row>
    <row r="5" ht="50" customHeight="1" spans="1:9">
      <c r="A5" s="2" t="s">
        <v>22</v>
      </c>
      <c r="B5" s="2" t="s">
        <v>23</v>
      </c>
      <c r="C5" s="2" t="s">
        <v>24</v>
      </c>
      <c r="D5" s="2" t="s">
        <v>25</v>
      </c>
      <c r="E5" s="2" t="s">
        <v>16</v>
      </c>
      <c r="F5" s="2" t="s">
        <v>26</v>
      </c>
      <c r="G5" s="3" t="s">
        <v>27</v>
      </c>
      <c r="H5" s="5"/>
      <c r="I5" s="9"/>
    </row>
    <row r="6" ht="50" customHeight="1" spans="1:9">
      <c r="A6" s="2" t="s">
        <v>28</v>
      </c>
      <c r="B6" s="2" t="s">
        <v>29</v>
      </c>
      <c r="C6" s="2" t="s">
        <v>30</v>
      </c>
      <c r="D6" s="2" t="s">
        <v>31</v>
      </c>
      <c r="E6" s="2" t="s">
        <v>32</v>
      </c>
      <c r="F6" s="2" t="s">
        <v>33</v>
      </c>
      <c r="G6" s="3" t="s">
        <v>34</v>
      </c>
      <c r="H6" s="5" t="str">
        <f>_xlfn.DISPIMG("ID_6A5981123D2945D4B010C1325A511384",1)</f>
        <v>=DISPIMG("ID_6A5981123D2945D4B010C1325A511384",1)</v>
      </c>
      <c r="I6" s="9"/>
    </row>
    <row r="7" ht="50" customHeight="1" spans="1:9">
      <c r="A7" s="2" t="s">
        <v>35</v>
      </c>
      <c r="B7" s="2" t="s">
        <v>36</v>
      </c>
      <c r="C7" s="2" t="s">
        <v>30</v>
      </c>
      <c r="D7" s="2" t="s">
        <v>25</v>
      </c>
      <c r="E7" s="2" t="s">
        <v>37</v>
      </c>
      <c r="F7" s="2" t="s">
        <v>38</v>
      </c>
      <c r="G7" s="3" t="s">
        <v>39</v>
      </c>
      <c r="H7" s="5" t="str">
        <f>_xlfn.DISPIMG("ID_DB083455212942DFBBD8C8902C296C3C",1)</f>
        <v>=DISPIMG("ID_DB083455212942DFBBD8C8902C296C3C",1)</v>
      </c>
      <c r="I7" s="9"/>
    </row>
    <row r="8" ht="50" customHeight="1" spans="1:9">
      <c r="A8" s="2" t="s">
        <v>40</v>
      </c>
      <c r="B8" s="2" t="s">
        <v>41</v>
      </c>
      <c r="C8" s="2" t="s">
        <v>11</v>
      </c>
      <c r="D8" s="2" t="s">
        <v>42</v>
      </c>
      <c r="E8" s="2" t="s">
        <v>43</v>
      </c>
      <c r="F8" s="2" t="s">
        <v>44</v>
      </c>
      <c r="G8" s="3" t="s">
        <v>45</v>
      </c>
      <c r="H8" s="5"/>
      <c r="I8" s="9"/>
    </row>
    <row r="9" ht="50" customHeight="1" spans="1:9">
      <c r="A9" s="2" t="s">
        <v>46</v>
      </c>
      <c r="B9" s="2" t="s">
        <v>47</v>
      </c>
      <c r="C9" s="2" t="s">
        <v>48</v>
      </c>
      <c r="D9" s="2" t="s">
        <v>42</v>
      </c>
      <c r="E9" s="2" t="s">
        <v>49</v>
      </c>
      <c r="F9" s="2" t="s">
        <v>50</v>
      </c>
      <c r="G9" s="3" t="s">
        <v>51</v>
      </c>
      <c r="H9" s="5"/>
      <c r="I9" s="9"/>
    </row>
    <row r="10" ht="50" customHeight="1" spans="1:9">
      <c r="A10" s="2" t="s">
        <v>37</v>
      </c>
      <c r="B10" s="2" t="s">
        <v>52</v>
      </c>
      <c r="C10" s="2" t="s">
        <v>53</v>
      </c>
      <c r="D10" s="2" t="s">
        <v>54</v>
      </c>
      <c r="E10" s="2" t="s">
        <v>55</v>
      </c>
      <c r="F10" s="2" t="s">
        <v>56</v>
      </c>
      <c r="G10" s="3" t="s">
        <v>57</v>
      </c>
      <c r="H10" s="5"/>
      <c r="I10" s="9"/>
    </row>
    <row r="11" ht="50" customHeight="1" spans="1:9">
      <c r="A11" s="2" t="s">
        <v>58</v>
      </c>
      <c r="B11" s="2" t="s">
        <v>59</v>
      </c>
      <c r="C11" s="2" t="s">
        <v>30</v>
      </c>
      <c r="D11" s="2" t="s">
        <v>60</v>
      </c>
      <c r="E11" s="2" t="s">
        <v>61</v>
      </c>
      <c r="F11" s="2" t="s">
        <v>62</v>
      </c>
      <c r="G11" s="3" t="s">
        <v>63</v>
      </c>
      <c r="H11" s="5"/>
      <c r="I11" s="9"/>
    </row>
    <row r="12" ht="50" customHeight="1" spans="1:9">
      <c r="A12" s="2" t="s">
        <v>43</v>
      </c>
      <c r="B12" s="2" t="s">
        <v>64</v>
      </c>
      <c r="C12" s="2" t="s">
        <v>30</v>
      </c>
      <c r="D12" s="2" t="s">
        <v>60</v>
      </c>
      <c r="E12" s="2" t="s">
        <v>61</v>
      </c>
      <c r="F12" s="2" t="s">
        <v>62</v>
      </c>
      <c r="G12" s="3" t="s">
        <v>63</v>
      </c>
      <c r="H12" s="5"/>
      <c r="I12" s="9"/>
    </row>
    <row r="13" ht="50" customHeight="1" spans="1:9">
      <c r="A13" s="2" t="s">
        <v>65</v>
      </c>
      <c r="B13" s="2" t="s">
        <v>66</v>
      </c>
      <c r="C13" s="2" t="s">
        <v>53</v>
      </c>
      <c r="D13" s="2" t="s">
        <v>54</v>
      </c>
      <c r="E13" s="2" t="s">
        <v>67</v>
      </c>
      <c r="F13" s="2" t="s">
        <v>68</v>
      </c>
      <c r="G13" s="3" t="s">
        <v>69</v>
      </c>
      <c r="H13" s="5" t="str">
        <f>_xlfn.DISPIMG("ID_CFEAF7017A1040D5B9CFA6AE2EE84DA2",1)</f>
        <v>=DISPIMG("ID_CFEAF7017A1040D5B9CFA6AE2EE84DA2",1)</v>
      </c>
      <c r="I13" s="9" t="str">
        <f>_xlfn.DISPIMG("ID_05D904434B2649F18CD535888BAEF4D8",1)</f>
        <v>=DISPIMG("ID_05D904434B2649F18CD535888BAEF4D8",1)</v>
      </c>
    </row>
    <row r="14" ht="50" customHeight="1" spans="1:9">
      <c r="A14" s="2" t="s">
        <v>55</v>
      </c>
      <c r="B14" s="2" t="s">
        <v>70</v>
      </c>
      <c r="C14" s="2" t="s">
        <v>56</v>
      </c>
      <c r="D14" s="2" t="s">
        <v>54</v>
      </c>
      <c r="E14" s="2" t="s">
        <v>71</v>
      </c>
      <c r="F14" s="2" t="s">
        <v>72</v>
      </c>
      <c r="G14" s="3" t="s">
        <v>73</v>
      </c>
      <c r="H14" s="5" t="str">
        <f>_xlfn.DISPIMG("ID_3A8490BC29834FABBAC559BC0BE76F2B",1)</f>
        <v>=DISPIMG("ID_3A8490BC29834FABBAC559BC0BE76F2B",1)</v>
      </c>
      <c r="I14" s="9"/>
    </row>
    <row r="15" ht="50" customHeight="1" spans="1:9">
      <c r="A15" s="2" t="s">
        <v>19</v>
      </c>
      <c r="B15" s="2" t="s">
        <v>74</v>
      </c>
      <c r="C15" s="2" t="s">
        <v>53</v>
      </c>
      <c r="D15" s="2" t="s">
        <v>60</v>
      </c>
      <c r="E15" s="2" t="s">
        <v>75</v>
      </c>
      <c r="F15" s="2" t="s">
        <v>76</v>
      </c>
      <c r="G15" s="3" t="s">
        <v>77</v>
      </c>
      <c r="H15" s="5"/>
      <c r="I15" s="9"/>
    </row>
    <row r="16" ht="50" customHeight="1" spans="1:9">
      <c r="A16" s="2" t="s">
        <v>78</v>
      </c>
      <c r="B16" s="2" t="s">
        <v>79</v>
      </c>
      <c r="C16" s="2" t="s">
        <v>30</v>
      </c>
      <c r="D16" s="2" t="s">
        <v>54</v>
      </c>
      <c r="E16" s="2" t="s">
        <v>55</v>
      </c>
      <c r="F16" s="2" t="s">
        <v>80</v>
      </c>
      <c r="G16" s="3" t="s">
        <v>81</v>
      </c>
      <c r="H16" s="5" t="str">
        <f>_xlfn.DISPIMG("ID_C9BC3FA115DA4416BE9798624FFB3542",1)</f>
        <v>=DISPIMG("ID_C9BC3FA115DA4416BE9798624FFB3542",1)</v>
      </c>
      <c r="I16" s="9"/>
    </row>
    <row r="17" ht="50" customHeight="1" spans="1:9">
      <c r="A17" s="2" t="s">
        <v>13</v>
      </c>
      <c r="B17" s="2" t="s">
        <v>82</v>
      </c>
      <c r="C17" s="2" t="s">
        <v>48</v>
      </c>
      <c r="D17" s="2" t="s">
        <v>60</v>
      </c>
      <c r="E17" s="2" t="s">
        <v>13</v>
      </c>
      <c r="F17" s="2" t="s">
        <v>83</v>
      </c>
      <c r="G17" s="3" t="s">
        <v>84</v>
      </c>
      <c r="H17" s="5" t="str">
        <f>_xlfn.DISPIMG("ID_E15E2ABB68F84AA0AA14ED9D0C2DA18F",1)</f>
        <v>=DISPIMG("ID_E15E2ABB68F84AA0AA14ED9D0C2DA18F",1)</v>
      </c>
      <c r="I17" s="9" t="str">
        <f>_xlfn.DISPIMG("ID_97CE394C6BBE4179978A91E7EAEE45E1",1)</f>
        <v>=DISPIMG("ID_97CE394C6BBE4179978A91E7EAEE45E1",1)</v>
      </c>
    </row>
    <row r="18" ht="50" customHeight="1" spans="1:9">
      <c r="A18" s="2" t="s">
        <v>85</v>
      </c>
      <c r="B18" s="2" t="s">
        <v>86</v>
      </c>
      <c r="C18" s="2" t="s">
        <v>48</v>
      </c>
      <c r="D18" s="2" t="s">
        <v>60</v>
      </c>
      <c r="E18" s="2" t="s">
        <v>13</v>
      </c>
      <c r="F18" s="2" t="s">
        <v>83</v>
      </c>
      <c r="G18" s="3" t="s">
        <v>87</v>
      </c>
      <c r="H18" s="5" t="str">
        <f>_xlfn.DISPIMG("ID_86398ECB542245C89073D156BD296319",1)</f>
        <v>=DISPIMG("ID_86398ECB542245C89073D156BD296319",1)</v>
      </c>
      <c r="I18" s="9" t="str">
        <f>_xlfn.DISPIMG("ID_15D9ED915E324681AA6E259A6AB81805",1)</f>
        <v>=DISPIMG("ID_15D9ED915E324681AA6E259A6AB81805",1)</v>
      </c>
    </row>
    <row r="19" ht="50" customHeight="1" spans="1:9">
      <c r="A19" s="2" t="s">
        <v>88</v>
      </c>
      <c r="B19" s="2" t="s">
        <v>89</v>
      </c>
      <c r="C19" s="2" t="s">
        <v>90</v>
      </c>
      <c r="D19" s="2" t="s">
        <v>60</v>
      </c>
      <c r="E19" s="2" t="s">
        <v>91</v>
      </c>
      <c r="F19" s="2" t="s">
        <v>92</v>
      </c>
      <c r="G19" s="3" t="s">
        <v>93</v>
      </c>
      <c r="H19" s="5"/>
      <c r="I19" s="9"/>
    </row>
    <row r="20" ht="50" customHeight="1" spans="1:9">
      <c r="A20" s="2" t="s">
        <v>94</v>
      </c>
      <c r="B20" s="2" t="s">
        <v>95</v>
      </c>
      <c r="C20" s="2" t="s">
        <v>48</v>
      </c>
      <c r="D20" s="2" t="s">
        <v>60</v>
      </c>
      <c r="E20" s="2" t="s">
        <v>35</v>
      </c>
      <c r="F20" s="2" t="s">
        <v>96</v>
      </c>
      <c r="G20" s="3" t="s">
        <v>97</v>
      </c>
      <c r="H20" s="5" t="str">
        <f>_xlfn.DISPIMG("ID_440724FE484D4D6DA0031727FC71D6BD",1)</f>
        <v>=DISPIMG("ID_440724FE484D4D6DA0031727FC71D6BD",1)</v>
      </c>
      <c r="I20" s="9"/>
    </row>
    <row r="21" ht="50" customHeight="1" spans="1:9">
      <c r="A21" s="2" t="s">
        <v>98</v>
      </c>
      <c r="B21" s="2" t="s">
        <v>99</v>
      </c>
      <c r="C21" s="2" t="s">
        <v>30</v>
      </c>
      <c r="D21" s="2" t="s">
        <v>100</v>
      </c>
      <c r="E21" s="2" t="s">
        <v>13</v>
      </c>
      <c r="F21" s="2" t="s">
        <v>50</v>
      </c>
      <c r="G21" s="3" t="s">
        <v>101</v>
      </c>
      <c r="H21" s="5" t="str">
        <f>_xlfn.DISPIMG("ID_967304584DC54C339CA6BA5F8E673C23",1)</f>
        <v>=DISPIMG("ID_967304584DC54C339CA6BA5F8E673C23",1)</v>
      </c>
      <c r="I21" s="9"/>
    </row>
    <row r="22" ht="50" customHeight="1" spans="1:9">
      <c r="A22" s="2" t="s">
        <v>53</v>
      </c>
      <c r="B22" s="2" t="s">
        <v>102</v>
      </c>
      <c r="C22" s="2" t="s">
        <v>48</v>
      </c>
      <c r="D22" s="2" t="s">
        <v>60</v>
      </c>
      <c r="E22" s="2" t="s">
        <v>103</v>
      </c>
      <c r="F22" s="2" t="s">
        <v>104</v>
      </c>
      <c r="G22" s="3" t="s">
        <v>105</v>
      </c>
      <c r="H22" s="5" t="str">
        <f>_xlfn.DISPIMG("ID_DBEAFE05C7654EA2AAAF86B1A1FB76EA",1)</f>
        <v>=DISPIMG("ID_DBEAFE05C7654EA2AAAF86B1A1FB76EA",1)</v>
      </c>
      <c r="I22" s="9" t="str">
        <f>_xlfn.DISPIMG("ID_613D3BBCE4A14B31A8A7A64684440EB9",1)</f>
        <v>=DISPIMG("ID_613D3BBCE4A14B31A8A7A64684440EB9",1)</v>
      </c>
    </row>
    <row r="23" ht="50" customHeight="1" spans="1:9">
      <c r="A23" s="2" t="s">
        <v>106</v>
      </c>
      <c r="B23" s="2" t="s">
        <v>102</v>
      </c>
      <c r="C23" s="2" t="s">
        <v>107</v>
      </c>
      <c r="D23" s="2" t="s">
        <v>60</v>
      </c>
      <c r="E23" s="2" t="s">
        <v>61</v>
      </c>
      <c r="F23" s="2" t="s">
        <v>108</v>
      </c>
      <c r="G23" s="3" t="s">
        <v>109</v>
      </c>
      <c r="H23" s="5" t="str">
        <f>_xlfn.DISPIMG("ID_033E4D57235A44D48CD7DE0EBCB2D49B",1)</f>
        <v>=DISPIMG("ID_033E4D57235A44D48CD7DE0EBCB2D49B",1)</v>
      </c>
      <c r="I23" s="9"/>
    </row>
    <row r="24" ht="50" customHeight="1" spans="1:9">
      <c r="A24" s="2" t="s">
        <v>110</v>
      </c>
      <c r="B24" s="2" t="s">
        <v>111</v>
      </c>
      <c r="C24" s="2" t="s">
        <v>112</v>
      </c>
      <c r="D24" s="2" t="s">
        <v>60</v>
      </c>
      <c r="E24" s="2" t="s">
        <v>22</v>
      </c>
      <c r="F24" s="2" t="s">
        <v>113</v>
      </c>
      <c r="G24" s="3" t="s">
        <v>114</v>
      </c>
      <c r="H24" s="5" t="str">
        <f>_xlfn.DISPIMG("ID_6776F28F4DBB455DA09B49658DC69607",1)</f>
        <v>=DISPIMG("ID_6776F28F4DBB455DA09B49658DC69607",1)</v>
      </c>
      <c r="I24" s="9"/>
    </row>
    <row r="25" ht="50" customHeight="1" spans="1:9">
      <c r="A25" s="2" t="s">
        <v>115</v>
      </c>
      <c r="B25" s="2" t="s">
        <v>116</v>
      </c>
      <c r="C25" s="2" t="s">
        <v>92</v>
      </c>
      <c r="D25" s="2" t="s">
        <v>60</v>
      </c>
      <c r="E25" s="2" t="s">
        <v>117</v>
      </c>
      <c r="F25" s="2" t="s">
        <v>38</v>
      </c>
      <c r="G25" s="3" t="s">
        <v>118</v>
      </c>
      <c r="H25" s="5"/>
      <c r="I25" s="9"/>
    </row>
    <row r="26" ht="50" customHeight="1" spans="1:9">
      <c r="A26" s="2" t="s">
        <v>119</v>
      </c>
      <c r="B26" s="2" t="s">
        <v>120</v>
      </c>
      <c r="C26" s="2" t="s">
        <v>121</v>
      </c>
      <c r="D26" s="2" t="s">
        <v>122</v>
      </c>
      <c r="E26" s="2" t="s">
        <v>123</v>
      </c>
      <c r="F26" s="2" t="s">
        <v>124</v>
      </c>
      <c r="G26" s="3" t="s">
        <v>125</v>
      </c>
      <c r="H26" s="5"/>
      <c r="I26" s="9"/>
    </row>
    <row r="27" ht="50" customHeight="1" spans="1:9">
      <c r="A27" s="2" t="s">
        <v>71</v>
      </c>
      <c r="B27" s="2" t="s">
        <v>126</v>
      </c>
      <c r="C27" s="2" t="s">
        <v>30</v>
      </c>
      <c r="D27" s="2" t="s">
        <v>60</v>
      </c>
      <c r="E27" s="2" t="s">
        <v>46</v>
      </c>
      <c r="F27" s="2" t="s">
        <v>127</v>
      </c>
      <c r="G27" s="3" t="s">
        <v>128</v>
      </c>
      <c r="H27" s="5"/>
      <c r="I27" s="9"/>
    </row>
    <row r="28" ht="50" customHeight="1" spans="1:9">
      <c r="A28" s="2" t="s">
        <v>129</v>
      </c>
      <c r="B28" s="2" t="s">
        <v>130</v>
      </c>
      <c r="C28" s="2" t="s">
        <v>30</v>
      </c>
      <c r="D28" s="2" t="s">
        <v>100</v>
      </c>
      <c r="E28" s="2" t="s">
        <v>35</v>
      </c>
      <c r="F28" s="2" t="s">
        <v>24</v>
      </c>
      <c r="G28" s="3" t="s">
        <v>131</v>
      </c>
      <c r="H28" s="5"/>
      <c r="I28" s="9"/>
    </row>
    <row r="29" ht="60" customHeight="1" spans="1:9">
      <c r="A29" s="2" t="s">
        <v>132</v>
      </c>
      <c r="B29" s="2" t="s">
        <v>133</v>
      </c>
      <c r="C29" s="2" t="s">
        <v>134</v>
      </c>
      <c r="D29" s="2" t="s">
        <v>25</v>
      </c>
      <c r="E29" s="2" t="s">
        <v>135</v>
      </c>
      <c r="F29" s="2" t="s">
        <v>136</v>
      </c>
      <c r="G29" s="3" t="s">
        <v>137</v>
      </c>
      <c r="H29" s="5"/>
      <c r="I29" s="9"/>
    </row>
    <row r="30" ht="65" customHeight="1" spans="1:9">
      <c r="A30" s="2" t="s">
        <v>138</v>
      </c>
      <c r="B30" s="2" t="s">
        <v>139</v>
      </c>
      <c r="C30" s="2" t="s">
        <v>140</v>
      </c>
      <c r="D30" s="2" t="s">
        <v>60</v>
      </c>
      <c r="E30" s="2" t="s">
        <v>141</v>
      </c>
      <c r="F30" s="2" t="s">
        <v>142</v>
      </c>
      <c r="G30" s="3" t="s">
        <v>143</v>
      </c>
      <c r="H30" s="5"/>
      <c r="I30" s="9"/>
    </row>
    <row r="31" ht="50" customHeight="1" spans="1:9">
      <c r="A31" s="2" t="s">
        <v>144</v>
      </c>
      <c r="B31" s="2" t="s">
        <v>145</v>
      </c>
      <c r="C31" s="2" t="s">
        <v>30</v>
      </c>
      <c r="D31" s="2" t="s">
        <v>146</v>
      </c>
      <c r="E31" s="2" t="s">
        <v>107</v>
      </c>
      <c r="F31" s="2" t="s">
        <v>104</v>
      </c>
      <c r="G31" s="3" t="s">
        <v>147</v>
      </c>
      <c r="H31" s="5"/>
      <c r="I31" s="9"/>
    </row>
    <row r="32" ht="50" customHeight="1" spans="1:9">
      <c r="A32" s="2" t="s">
        <v>148</v>
      </c>
      <c r="B32" s="6"/>
      <c r="C32" s="2" t="s">
        <v>149</v>
      </c>
      <c r="D32" s="7"/>
      <c r="E32" s="7"/>
      <c r="F32" s="7"/>
      <c r="G32" s="6"/>
      <c r="H32" s="5"/>
      <c r="I32" s="9"/>
    </row>
  </sheetData>
  <mergeCells count="4">
    <mergeCell ref="A1:I1"/>
    <mergeCell ref="H2:I2"/>
    <mergeCell ref="A32:B32"/>
    <mergeCell ref="C32:G3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Table 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酆之籽</cp:lastModifiedBy>
  <dcterms:created xsi:type="dcterms:W3CDTF">2025-02-18T12:34:00Z</dcterms:created>
  <dcterms:modified xsi:type="dcterms:W3CDTF">2025-02-18T13:10:30Z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2052-12.1.0.19770</vt:lpwstr>
  </property>
  <property fmtid="{D5CDD505-2E9C-101B-9397-08002B2CF9AE}" pid="4" name="ICV">
    <vt:lpwstr>955F49A4ED524B989CFAE7041F13EBB8_12</vt:lpwstr>
  </property>
</Properties>
</file>