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10480"/>
  </bookViews>
  <sheets>
    <sheet name="Sheet2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8" name="ID_A3CA98AC30944812B96F11EAA2C256B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102965" y="35146615"/>
          <a:ext cx="10287000" cy="109061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2" name="ID_E588F27BD0D144B2AF35782B7C9DA36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102965" y="38761035"/>
          <a:ext cx="2095500" cy="1619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4" name="ID_308986C51E5648E8A364EE6104022E7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102965" y="41656635"/>
          <a:ext cx="3619500" cy="2790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" name="ID_D7D1CD727A02439B85C0C86EE0B59AA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102965" y="32055435"/>
          <a:ext cx="2171700" cy="3581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9" name="ID_4D79C4CE8E9244408E0E48C4074064C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102965" y="34189035"/>
          <a:ext cx="3933825" cy="2952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0" name="ID_D0C4F3DCD7034922B970BDC85595632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102965" y="35865435"/>
          <a:ext cx="10287000" cy="9210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1" name="ID_D1B7A08873EC4B8F8BF2F6014D9051E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6102965" y="37846635"/>
          <a:ext cx="2076450" cy="1181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3" name="ID_F3A3BBCEFF9F442AB21F950CDC92782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6102965" y="40437435"/>
          <a:ext cx="10287000" cy="105346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5" name="ID_790D53FBF4744776898DF156BC5548BA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6102965" y="42875835"/>
          <a:ext cx="4038600" cy="31337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6" name="ID_B72AAD0C01B54D68ACECBFF39A7CCF8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5925800" y="29788485"/>
          <a:ext cx="2600325" cy="9906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<sst xmlns="http://schemas.openxmlformats.org/spreadsheetml/2006/main" count="40" uniqueCount="33">
  <si>
    <t xml:space="preserve">         报价单</t>
  </si>
  <si>
    <t>物品名称</t>
  </si>
  <si>
    <t>产品规格</t>
  </si>
  <si>
    <t>品牌</t>
  </si>
  <si>
    <t>响应参数（不得完全照抄甲方参数，否则视为无效报价）</t>
  </si>
  <si>
    <t>单位</t>
  </si>
  <si>
    <t>单价（元）</t>
  </si>
  <si>
    <t>数量</t>
  </si>
  <si>
    <t>金额（元）</t>
  </si>
  <si>
    <t>图片</t>
  </si>
  <si>
    <t>硅胶假人</t>
  </si>
  <si>
    <t>规格：165㎝×60㎝
材质：硅胶
颜色：红色、蓝色
假人高度：165㎝
肩宽：60㎝
需铁板底座：75㎝×50㎝×5㎝，底盘加有高强度高吸力吸盘，不易被打倒。
材质：硅胶
总重量：80-90公斤（其中人体重量65公斤，铁板重量15公斤）。
全人型硅胶，加强固定，假人表体防凹陷，打击时不产生噪音。</t>
  </si>
  <si>
    <t>套</t>
  </si>
  <si>
    <t>禅垫</t>
  </si>
  <si>
    <t>规格：上垫：45㎝×25㎝，下垫：60㎝×60㎝
材质：棉麻纤维
颜色：咖啡色、卡其色
整体规格：需包含上垫及下垫
可用来禅修、静坐、冥想等。</t>
  </si>
  <si>
    <t>个</t>
  </si>
  <si>
    <t>团体沙盘</t>
  </si>
  <si>
    <t>沙盘规格：101㎝（长）×101㎝（宽）×10㎝（深）
沙盘支腿：62㎝
材质：松木
颜色：木色
团体沙盘：全实木拼接板，防裂、防变形，不漏沙，带实木支腿。
沙具：树脂、橡胶、塑料等材质。
沙具类型包括：人物类、动物类、植物类、建筑类、家具类、军事类、交通类、食物类、自然物质类、其他类等。
沙具架：160㎝×120㎝，材质松木原木。
沙盘沙：心理沙盘专用免淘海沙，淘洗干净的海沙，平均直径0.3-0.5mm，需含装沙沙袋帆布、单个承重15KG。</t>
  </si>
  <si>
    <t>击打假人配套设施</t>
  </si>
  <si>
    <t xml:space="preserve">规格：宣泄柱：175（高）㎝×60（底盘）㎝×32㎝（柱直径）
材质：外部优质PU皮，内部弹性填充物
颜色：蓝色、红色
配套设施内包含：立式宣泄柱175（高）㎝×60（底盘）㎝×32㎝（柱直径），外部优质PU皮，内部弹性填充物，金属骨架，加沙固定。
摔打球（2 个）：直径50㎝，含打气筒。
充气锤：手柄长50㎝，加厚PVC材质，结实耐用。
毛绒宣泄棒（2 个）：直径6-12㎝，长30㎝，棉填充。
尖叫鸡（2 个）：长40㎝，乳胶材质。
宣泄手套（2个）：30㎝×18㎝拳击手套。
宣泄壶（2 个）：18㎝×11㎝有消音功能。
均为发泄道具，帮助个体宣泄不良情绪，有效提高个体心理健康。
</t>
  </si>
  <si>
    <t>呐喊壶</t>
  </si>
  <si>
    <t>规格：18㎝×11㎝
材质：ABS工程塑料
颜色：可选
宣泄器材
材质：ABS工程塑料
设计：仿多腔消音器，多腔消音能降低噪音超过20分贝以上，外形美观可涂鸦。需配备一次性呐喊器具</t>
  </si>
  <si>
    <t>标准沙盘</t>
  </si>
  <si>
    <t>沙盘规格：72㎝（长）×57㎝（宽）×7㎝（深）
沙盘支腿：65㎝
材质：松木
颜色：木色
标准沙盘：全实木拼接板，防裂、防变形，不漏沙，带实木支腿。
沙具：树脂、橡胶、塑料等材质。
沙具类型包括：人物类、动物类、植物类、建筑类、家具类、军事类、交通类、食物类、自然物质类、其他类等。
沙具架：120㎝×80㎝/140×80㎝，材质松木原木。
沙盘沙：心理沙盘专用免淘海沙，淘洗干净的海沙，平均直径0.3-0.5mm，需含装沙沙袋帆布、单个承重15KG。</t>
  </si>
  <si>
    <t>星空灯</t>
  </si>
  <si>
    <t>材质：聚丙烯（PP）
颜色：可选
功率：5W及以下
照射面积：10平方-15平方，灯具带光源
材质：聚丙烯（PP）
光源类型：LED灯
颜色：主机+不同星空星盘，至少含4片星盘
需4K超清晰 画质，边缘不模糊，可旋转，无噪音。可适应2-4米不同高度调距</t>
  </si>
  <si>
    <t>音乐放松椅</t>
  </si>
  <si>
    <t>规格：124×80×119cm
材质：真皮、PU
颜色：可选
含太空舱机械手臂按摩椅1台，配备智能减压调适训练系统1套，21.5寸身心反馈主机1台，无线生理指标采集仪1套，专业万向移动工作站，精神压力评估系统软件测试报告，测试内容包含压力评估、22大类音乐调适模块、冥想放松125节课程、调节训练6款、无线数据传输有效距离10米、含RR间接/PNN50/心率/血氧、认知/情绪/行为/生理多维度的压力报告、通过HRV评估自动组建放松方案。</t>
  </si>
  <si>
    <t>台</t>
  </si>
  <si>
    <t>心理自助仪器</t>
  </si>
  <si>
    <t>32寸心理自助仪，内含咨询服务系统，心理科普、心理游戏、心理音乐及心理小课堂、心理问卷等功能</t>
  </si>
  <si>
    <t xml:space="preserve"> 触控一体机</t>
  </si>
  <si>
    <t>规格：3840*2160，4K屏
材质：150英寸，A规硬屏
颜色：黑色
屏体类型：LED背光源，75英寸 A规硬屏
物理解析度：3840*2160，4K屏
设备标配内置喇叭， 前置开机、关机、节能三合一按键，整机前置面板整洁大方。
电源要求：AC 220V±20%，100～240V宽电压。内置电脑模块采用无线双频天线+有线网口，满足各种网络环境。 内置电脑模块标配WIN10操作系统。
支持待机唤醒功能：待机状态下，VGA/HDMI 通道接入信号时整机唤醒开机。
支持无线传屏：PC内置无线传屏软件，能够支持PC、手机、PAD画面传输到大屏显示。
支持触控回传：外接视频（HDMI或者VGA）输入，同时连接TOUCH输出，可以在一体机上操控外部信号源设备。
电脑配置：支持标准120Pin OPS电脑（Windows系统）。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</si>
</sst>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0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sz val="10"/>
      <name val="宋体"/>
      <charset val="134"/>
    </font>
    <font>
      <sz val="10.5"/>
      <color theme="1"/>
      <name val="宋体"/>
      <charset val="134"/>
    </font>
    <font>
      <b/>
      <sz val="10"/>
      <color rgb="FFFF0000"/>
      <name val="宋体"/>
      <charset val="134"/>
    </font>
    <font>
      <b/>
      <sz val="11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5" borderId="4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6" borderId="7" applyNumberFormat="0" applyAlignment="0" applyProtection="0">
      <alignment vertical="center"/>
    </xf>
    <xf numFmtId="0" fontId="17" fillId="7" borderId="8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9" fillId="8" borderId="9" applyNumberFormat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/>
    <xf numFmtId="0" fontId="2" fillId="2" borderId="0" xfId="0" applyFont="1" applyFill="1" applyBorder="1" applyAlignment="1">
      <alignment wrapText="1"/>
    </xf>
    <xf numFmtId="3" fontId="2" fillId="2" borderId="0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vertical="center" wrapText="1"/>
    </xf>
    <xf numFmtId="0" fontId="6" fillId="2" borderId="0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 wrapText="1"/>
    </xf>
    <xf numFmtId="3" fontId="3" fillId="2" borderId="0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3" fontId="2" fillId="4" borderId="1" xfId="0" applyNumberFormat="1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3" fontId="6" fillId="2" borderId="0" xfId="0" applyNumberFormat="1" applyFont="1" applyFill="1" applyBorder="1" applyAlignment="1">
      <alignment horizontal="center" vertical="center" wrapText="1"/>
    </xf>
    <xf numFmtId="3" fontId="7" fillId="2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7"/>
  <sheetViews>
    <sheetView tabSelected="1" topLeftCell="A4" workbookViewId="0">
      <selection activeCell="A5" sqref="A5"/>
    </sheetView>
  </sheetViews>
  <sheetFormatPr defaultColWidth="10.6636363636364" defaultRowHeight="15"/>
  <cols>
    <col min="1" max="1" width="22.0727272727273" style="6" customWidth="1"/>
    <col min="2" max="2" width="36.2727272727273" style="5" customWidth="1"/>
    <col min="3" max="3" width="11.1090909090909" style="5" customWidth="1"/>
    <col min="4" max="4" width="28.6363636363636" style="5" customWidth="1"/>
    <col min="5" max="5" width="10.2181818181818" style="5" customWidth="1"/>
    <col min="6" max="6" width="11.1090909090909" style="5" customWidth="1"/>
    <col min="7" max="7" width="5.18181818181818" style="5" customWidth="1"/>
    <col min="8" max="8" width="11.1090909090909" style="5" customWidth="1"/>
    <col min="9" max="9" width="11.1090909090909" style="7" customWidth="1"/>
    <col min="10" max="10" width="29.3363636363636" style="5" customWidth="1"/>
    <col min="11" max="16384" width="10.6636363636364" style="5"/>
  </cols>
  <sheetData>
    <row r="1" s="1" customFormat="1" ht="35" customHeight="1" spans="1:9">
      <c r="A1" s="8" t="s">
        <v>0</v>
      </c>
      <c r="B1" s="8"/>
      <c r="C1" s="8"/>
      <c r="D1" s="8"/>
      <c r="E1" s="8"/>
      <c r="F1" s="8"/>
      <c r="G1" s="8"/>
      <c r="H1" s="8"/>
      <c r="I1" s="22"/>
    </row>
    <row r="2" s="1" customFormat="1" ht="13" customHeight="1" spans="1:10">
      <c r="A2" s="9" t="s">
        <v>1</v>
      </c>
      <c r="B2" s="9" t="s">
        <v>2</v>
      </c>
      <c r="C2" s="9" t="s">
        <v>3</v>
      </c>
      <c r="D2" s="10" t="s">
        <v>4</v>
      </c>
      <c r="E2" s="9" t="s">
        <v>5</v>
      </c>
      <c r="F2" s="9" t="s">
        <v>6</v>
      </c>
      <c r="G2" s="9" t="s">
        <v>7</v>
      </c>
      <c r="H2" s="11" t="s">
        <v>8</v>
      </c>
      <c r="I2" s="11" t="s">
        <v>8</v>
      </c>
      <c r="J2" s="23" t="s">
        <v>9</v>
      </c>
    </row>
    <row r="3" s="2" customFormat="1" ht="28" customHeight="1" spans="1:10">
      <c r="A3" s="9"/>
      <c r="B3" s="9"/>
      <c r="C3" s="9"/>
      <c r="D3" s="12"/>
      <c r="E3" s="9"/>
      <c r="F3" s="9"/>
      <c r="G3" s="9"/>
      <c r="H3" s="11"/>
      <c r="I3" s="11"/>
      <c r="J3" s="24"/>
    </row>
    <row r="4" s="3" customFormat="1" ht="167" customHeight="1" spans="1:10">
      <c r="A4" s="13" t="s">
        <v>10</v>
      </c>
      <c r="B4" s="14" t="s">
        <v>11</v>
      </c>
      <c r="C4" s="15"/>
      <c r="D4" s="13"/>
      <c r="E4" s="13" t="s">
        <v>12</v>
      </c>
      <c r="F4" s="13">
        <v>2500</v>
      </c>
      <c r="G4" s="13">
        <v>3</v>
      </c>
      <c r="H4" s="13">
        <f t="shared" ref="H4:H14" si="0">F4*G4</f>
        <v>7500</v>
      </c>
      <c r="I4" s="15">
        <f>SUM(H4)</f>
        <v>7500</v>
      </c>
      <c r="J4" s="13" t="str">
        <f>_xlfn.DISPIMG("ID_D7D1CD727A02439B85C0C86EE0B59AA4",1)</f>
        <v>=DISPIMG("ID_D7D1CD727A02439B85C0C86EE0B59AA4",1)</v>
      </c>
    </row>
    <row r="5" s="3" customFormat="1" ht="101" customHeight="1" spans="1:10">
      <c r="A5" s="13" t="s">
        <v>13</v>
      </c>
      <c r="B5" s="14" t="s">
        <v>14</v>
      </c>
      <c r="C5" s="15"/>
      <c r="D5" s="13"/>
      <c r="E5" s="13" t="s">
        <v>15</v>
      </c>
      <c r="F5" s="13">
        <v>180</v>
      </c>
      <c r="G5" s="13">
        <v>10</v>
      </c>
      <c r="H5" s="13">
        <f t="shared" si="0"/>
        <v>1800</v>
      </c>
      <c r="I5" s="15">
        <f t="shared" ref="I5:I13" si="1">SUM(H5)</f>
        <v>1800</v>
      </c>
      <c r="J5" s="13" t="str">
        <f>_xlfn.DISPIMG("ID_A3CA98AC30944812B96F11EAA2C256B9",1)</f>
        <v>=DISPIMG("ID_A3CA98AC30944812B96F11EAA2C256B9",1)</v>
      </c>
    </row>
    <row r="6" s="3" customFormat="1" ht="207" customHeight="1" spans="1:10">
      <c r="A6" s="13" t="s">
        <v>16</v>
      </c>
      <c r="B6" s="14" t="s">
        <v>17</v>
      </c>
      <c r="C6" s="15"/>
      <c r="D6" s="13"/>
      <c r="E6" s="13" t="s">
        <v>12</v>
      </c>
      <c r="F6" s="13">
        <v>18000</v>
      </c>
      <c r="G6" s="13">
        <v>2</v>
      </c>
      <c r="H6" s="13">
        <f t="shared" si="0"/>
        <v>36000</v>
      </c>
      <c r="I6" s="15">
        <f t="shared" si="1"/>
        <v>36000</v>
      </c>
      <c r="J6" s="13" t="str">
        <f>_xlfn.DISPIMG("ID_4D79C4CE8E9244408E0E48C4074064C0",1)</f>
        <v>=DISPIMG("ID_4D79C4CE8E9244408E0E48C4074064C0",1)</v>
      </c>
    </row>
    <row r="7" s="3" customFormat="1" ht="101" customHeight="1" spans="1:10">
      <c r="A7" s="13" t="s">
        <v>18</v>
      </c>
      <c r="B7" s="16" t="s">
        <v>19</v>
      </c>
      <c r="C7" s="15"/>
      <c r="D7" s="13"/>
      <c r="E7" s="13" t="s">
        <v>12</v>
      </c>
      <c r="F7" s="13">
        <v>1860</v>
      </c>
      <c r="G7" s="13">
        <v>3</v>
      </c>
      <c r="H7" s="13">
        <f t="shared" si="0"/>
        <v>5580</v>
      </c>
      <c r="I7" s="15">
        <f t="shared" si="1"/>
        <v>5580</v>
      </c>
      <c r="J7" s="13" t="str">
        <f>_xlfn.DISPIMG("ID_D0C4F3DCD7034922B970BDC855956322",1)</f>
        <v>=DISPIMG("ID_D0C4F3DCD7034922B970BDC855956322",1)</v>
      </c>
    </row>
    <row r="8" s="3" customFormat="1" ht="101" customHeight="1" spans="1:10">
      <c r="A8" s="13" t="s">
        <v>20</v>
      </c>
      <c r="B8" s="16" t="s">
        <v>21</v>
      </c>
      <c r="C8" s="15"/>
      <c r="D8" s="13"/>
      <c r="E8" s="13" t="s">
        <v>12</v>
      </c>
      <c r="F8" s="13">
        <v>50</v>
      </c>
      <c r="G8" s="13">
        <v>4</v>
      </c>
      <c r="H8" s="13">
        <f t="shared" si="0"/>
        <v>200</v>
      </c>
      <c r="I8" s="15">
        <f t="shared" si="1"/>
        <v>200</v>
      </c>
      <c r="J8" s="13" t="str">
        <f>_xlfn.DISPIMG("ID_D1B7A08873EC4B8F8BF2F6014D9051E7",1)</f>
        <v>=DISPIMG("ID_D1B7A08873EC4B8F8BF2F6014D9051E7",1)</v>
      </c>
    </row>
    <row r="9" s="3" customFormat="1" ht="223" customHeight="1" spans="1:10">
      <c r="A9" s="13" t="s">
        <v>22</v>
      </c>
      <c r="B9" s="16" t="s">
        <v>23</v>
      </c>
      <c r="C9" s="15"/>
      <c r="D9" s="13"/>
      <c r="E9" s="13" t="s">
        <v>12</v>
      </c>
      <c r="F9" s="13">
        <v>10000</v>
      </c>
      <c r="G9" s="13">
        <v>2</v>
      </c>
      <c r="H9" s="13">
        <f t="shared" si="0"/>
        <v>20000</v>
      </c>
      <c r="I9" s="15">
        <f t="shared" si="1"/>
        <v>20000</v>
      </c>
      <c r="J9" s="13" t="str">
        <f>_xlfn.DISPIMG("ID_E588F27BD0D144B2AF35782B7C9DA363",1)</f>
        <v>=DISPIMG("ID_E588F27BD0D144B2AF35782B7C9DA363",1)</v>
      </c>
    </row>
    <row r="10" s="3" customFormat="1" ht="125" customHeight="1" spans="1:10">
      <c r="A10" s="13" t="s">
        <v>24</v>
      </c>
      <c r="B10" s="16" t="s">
        <v>25</v>
      </c>
      <c r="C10" s="15"/>
      <c r="D10" s="13"/>
      <c r="E10" s="13" t="s">
        <v>15</v>
      </c>
      <c r="F10" s="13">
        <v>390</v>
      </c>
      <c r="G10" s="13">
        <v>1</v>
      </c>
      <c r="H10" s="13">
        <f t="shared" si="0"/>
        <v>390</v>
      </c>
      <c r="I10" s="15">
        <f t="shared" si="1"/>
        <v>390</v>
      </c>
      <c r="J10" s="13" t="str">
        <f>_xlfn.DISPIMG("ID_F3A3BBCEFF9F442AB21F950CDC927820",1)</f>
        <v>=DISPIMG("ID_F3A3BBCEFF9F442AB21F950CDC927820",1)</v>
      </c>
    </row>
    <row r="11" s="3" customFormat="1" ht="107" customHeight="1" spans="1:10">
      <c r="A11" s="13" t="s">
        <v>26</v>
      </c>
      <c r="B11" s="16" t="s">
        <v>27</v>
      </c>
      <c r="C11" s="15"/>
      <c r="D11" s="13"/>
      <c r="E11" s="13" t="s">
        <v>28</v>
      </c>
      <c r="F11" s="13">
        <v>7500</v>
      </c>
      <c r="G11" s="13">
        <v>3</v>
      </c>
      <c r="H11" s="13">
        <f t="shared" si="0"/>
        <v>22500</v>
      </c>
      <c r="I11" s="15">
        <f t="shared" si="1"/>
        <v>22500</v>
      </c>
      <c r="J11" s="13" t="str">
        <f>_xlfn.DISPIMG("ID_308986C51E5648E8A364EE6104022E78",1)</f>
        <v>=DISPIMG("ID_308986C51E5648E8A364EE6104022E78",1)</v>
      </c>
    </row>
    <row r="12" s="3" customFormat="1" ht="101" customHeight="1" spans="1:10">
      <c r="A12" s="13" t="s">
        <v>29</v>
      </c>
      <c r="B12" s="13" t="s">
        <v>30</v>
      </c>
      <c r="C12" s="15"/>
      <c r="D12" s="13"/>
      <c r="E12" s="13" t="s">
        <v>28</v>
      </c>
      <c r="F12" s="13">
        <v>6030</v>
      </c>
      <c r="G12" s="13">
        <v>1</v>
      </c>
      <c r="H12" s="13">
        <f t="shared" si="0"/>
        <v>6030</v>
      </c>
      <c r="I12" s="15">
        <f t="shared" si="1"/>
        <v>6030</v>
      </c>
      <c r="J12" s="13" t="str">
        <f>_xlfn.DISPIMG("ID_790D53FBF4744776898DF156BC5548BA",1)</f>
        <v>=DISPIMG("ID_790D53FBF4744776898DF156BC5548BA",1)</v>
      </c>
    </row>
    <row r="13" s="3" customFormat="1" ht="313" customHeight="1" spans="1:10">
      <c r="A13" s="13" t="s">
        <v>31</v>
      </c>
      <c r="B13" s="17" t="s">
        <v>32</v>
      </c>
      <c r="C13" s="13"/>
      <c r="D13" s="13"/>
      <c r="E13" s="13"/>
      <c r="F13" s="13">
        <v>30000</v>
      </c>
      <c r="G13" s="13">
        <v>1</v>
      </c>
      <c r="H13" s="13">
        <f t="shared" si="0"/>
        <v>30000</v>
      </c>
      <c r="I13" s="15">
        <f t="shared" si="1"/>
        <v>30000</v>
      </c>
      <c r="J13" s="9" t="str">
        <f>_xlfn.DISPIMG("ID_B72AAD0C01B54D68ACECBFF39A7CCF83",1)</f>
        <v>=DISPIMG("ID_B72AAD0C01B54D68ACECBFF39A7CCF83",1)</v>
      </c>
    </row>
    <row r="14" s="4" customFormat="1" spans="1:10">
      <c r="A14" s="18"/>
      <c r="B14" s="18"/>
      <c r="C14" s="19"/>
      <c r="D14" s="19"/>
      <c r="E14" s="18"/>
      <c r="F14" s="18"/>
      <c r="G14" s="18"/>
      <c r="H14" s="18"/>
      <c r="I14" s="25">
        <f>SUM(I4:I13)</f>
        <v>130000</v>
      </c>
      <c r="J14" s="26"/>
    </row>
    <row r="15" s="5" customFormat="1" spans="1:9">
      <c r="A15" s="6"/>
      <c r="I15" s="7"/>
    </row>
    <row r="16" s="5" customFormat="1" ht="68" customHeight="1" spans="1:9">
      <c r="A16" s="20"/>
      <c r="B16" s="20"/>
      <c r="C16" s="20"/>
      <c r="D16" s="20"/>
      <c r="E16" s="20"/>
      <c r="F16" s="20"/>
      <c r="G16" s="20"/>
      <c r="H16" s="20"/>
      <c r="I16" s="27"/>
    </row>
    <row r="17" s="5" customFormat="1" ht="28" customHeight="1" spans="1:9">
      <c r="A17" s="21"/>
      <c r="B17" s="21"/>
      <c r="C17" s="21"/>
      <c r="D17" s="21"/>
      <c r="E17" s="21"/>
      <c r="F17" s="21"/>
      <c r="G17" s="21"/>
      <c r="H17" s="21"/>
      <c r="I17" s="28"/>
    </row>
  </sheetData>
  <mergeCells count="13">
    <mergeCell ref="A1:I1"/>
    <mergeCell ref="A16:I16"/>
    <mergeCell ref="A17:I17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16590</dc:creator>
  <cp:lastModifiedBy>钟媛</cp:lastModifiedBy>
  <dcterms:created xsi:type="dcterms:W3CDTF">2024-09-12T02:19:00Z</dcterms:created>
  <dcterms:modified xsi:type="dcterms:W3CDTF">2024-09-12T12:29:49Z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09FD20FEA0D3419FB6D45C171CF321C3_13</vt:lpwstr>
  </property>
  <property fmtid="{D5CDD505-2E9C-101B-9397-08002B2CF9AE}" pid="3" name="KSOProductBuildVer">
    <vt:lpwstr>2052-12.1.0.17857</vt:lpwstr>
  </property>
</Properties>
</file>