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15" windowHeight="12930"/>
  </bookViews>
  <sheets>
    <sheet name="总预算" sheetId="1" r:id="rId1"/>
    <sheet name="食堂" sheetId="2" r:id="rId2"/>
    <sheet name="武警某部" sheetId="4" r:id="rId3"/>
    <sheet name="3.75" sheetId="5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<sst xmlns="http://schemas.openxmlformats.org/spreadsheetml/2006/main" count="228" uniqueCount="113">
  <si>
    <t>LED显示屏购置清单</t>
  </si>
  <si>
    <t>安装位置</t>
  </si>
  <si>
    <t>安装屏净尺寸</t>
  </si>
  <si>
    <t>分辨率</t>
  </si>
  <si>
    <t>报价</t>
  </si>
  <si>
    <t>食堂</t>
  </si>
  <si>
    <t>长5.12米,高3.2米</t>
  </si>
  <si>
    <t xml:space="preserve">全彩高刷P2.5   2048*1280 </t>
  </si>
  <si>
    <t>武警某部</t>
  </si>
  <si>
    <t>长3.84，高2.24</t>
  </si>
  <si>
    <t xml:space="preserve"> 全彩高刷P2.0    1920*1120 </t>
  </si>
  <si>
    <t>P3.75</t>
  </si>
  <si>
    <t>长1.52，高1.824</t>
  </si>
  <si>
    <t>室内P3.75   320*384</t>
  </si>
  <si>
    <t>总价</t>
  </si>
  <si>
    <r>
      <rPr>
        <sz val="16"/>
        <rFont val="宋体"/>
        <charset val="134"/>
      </rPr>
      <t>一、采购要求
1.LED显示屏安装需现场勘察，确定强弱电到屏体距离，以及屏体安装现场方式，勘察后由采购单位出具勘察证明(现场勘察证明)，未勘察或未上传勘察证明均视为无效投标，统一勘察时间:2025年7月10日12时。</t>
    </r>
    <r>
      <rPr>
        <b/>
        <sz val="16"/>
        <rFont val="宋体"/>
        <charset val="134"/>
      </rPr>
      <t>因单位进入人员需要提前审批，请提前一个工作日提交身份证、无违法犯罪证明等材料办理进门审批，审批完成后方可进入现场勘察。勘察联系人:潘思宇。电话:18999720488 ；</t>
    </r>
    <r>
      <rPr>
        <sz val="16"/>
        <rFont val="宋体"/>
        <charset val="134"/>
      </rPr>
      <t xml:space="preserve">
2.因为动火作业的要求，大屏安装需要采用订制E结构型材和压铸铝箱体组装。
3.全彩LED显示屏生产厂家原装压铸铝箱体出厂，箱体为压铸铝前维护箱体，全金属散热结构，屏体均为箱体拼接，安装快速定位；不接受模组出厂，代理商后装压铸铝箱体的产品。
4.在受管制区域内施工，对施工进度有影响，请参与者慎重考虑，预计施工工期和费用。
5.所供货物到货后需检验合格才可以办理入场施工证明。</t>
    </r>
  </si>
  <si>
    <t>乌苏某单位全彩LED显示屏报价单</t>
  </si>
  <si>
    <t>屏体净显示面积(㎡)</t>
  </si>
  <si>
    <t>屏体含包边面积(㎡)</t>
  </si>
  <si>
    <t>显示单元数量(pcs)</t>
  </si>
  <si>
    <t>屏体分辨率(dots)</t>
  </si>
  <si>
    <t>宽(m)</t>
  </si>
  <si>
    <t>宽(pcs)</t>
  </si>
  <si>
    <t>宽(dots)</t>
  </si>
  <si>
    <t>高(m)</t>
  </si>
  <si>
    <t>高(pcs)</t>
  </si>
  <si>
    <t>高(dots)</t>
  </si>
  <si>
    <t>序号</t>
  </si>
  <si>
    <t>设备名称</t>
  </si>
  <si>
    <t>型号规格</t>
  </si>
  <si>
    <t>技术参数</t>
  </si>
  <si>
    <t>品牌</t>
  </si>
  <si>
    <t xml:space="preserve"> 数量</t>
  </si>
  <si>
    <t>单位</t>
  </si>
  <si>
    <t>单价</t>
  </si>
  <si>
    <t>备注</t>
  </si>
  <si>
    <t>全彩LED显示屏</t>
  </si>
  <si>
    <t>P2.5</t>
  </si>
  <si>
    <t>★点间距：≤2.5mm
★像素密度：160000点/㎡；
★扫描方式：1/64扫 
★模组分辨率：128*64；
★模组尺寸：320*160mm；
★电性能：换帧频率：50~60Hz；支持 120HZ~144Hz等3D 显示技术刷新频率：≥3840Hz；
★白平衡亮度：≥800cd/㎡；                                                                                                                                                                                                                                                                                                                                                                                                                                                                                                                                                                                                                                                                                                                                                                                                                                                                                                                                 
★静态图像清晰度：根据 SJ/T 11590-2016 LED 显示屏图像质量主观评价方法，从显示屏正面分别观察图片中灌木从、眉毛、眼神、发丝等，符合要求。
★蓝光安全蓝光对皮肤和眼睛紫外盛危害、宽波段的光源对视网膜的曝辐射值符合 GB/T 20145-2006 标准
★大面积色彩还原：根据 SJ/T 11590-2016 LED 显示屏图像质量主观评价方法，观察显示屏正面及侧面人的肤色是否逼真，蓝天、白云、红旗、绿草地、是否存在偏色现象，符合要求。
★安全标记：保护接地端子应有标记，在熔断器和开关电源处应有警告标志。进行标记耐久性试验后，标记应牢固、清晰可辨。
★PFC 电源：电源具备 PFC 功能，功率因数≥0.95，实测值：0.97。
★模组表面绝缘：模组表面绝缘应＞1000MΩ ，L&amp;N 到外壳表面绝缘测试，500V，120s 电阻值＞2MΩ。
★响应政府节能号召，产品采用PWM 芯片，可智能调节正常工作与睡眠状态下的节能效果(动态节能:智能息屏),开启智能节电功能比漫有开启节能35%以上
★环保特性：显示屏所使用的材料及元器件均符合《SJ/T11363-2016 电子信息产品中有毒有害物质的限定要求》符合环保要求的相关声明，根据《GB/T27050.1-20 06 合格评定供方的符合性声明第1部分：通用要求》和《GB/T27050.2-2006 合格评定供方的符合性声明第2 部分。
★智能控制：支持软件自定义修改分辨率，自定义分辨率，更加适合 LED 屏幕的使用；支持分屏操作。支持任意比例拼接素材和多图层叠加；支持无线遥控、手机遥控，一键切换视频；支持与智能播控软件一键 IP 连接。
★抗震实验：显示屏通过 YD 5083-2005 标准抗震测试，测试结满足抗震 10 级，符合要求。
★远程监控：可实现远程监督控制，对可能发生的潜在故障记录日志,并向操作员发出警报信号。
★灯板自动保护：灯板出现短路时，灯板会自动保护，避免烧坏灯板上的其他元器件；支持更换灯板后，校正数据自动回读功能不需要人工操作。
★为实现更佳的显示效果，显示屏需具备EDID 动态管理：支持任意非标准分辨率信号输入自适应，输出范围可进行缩放，实现最佳分辨率匹配，避免屏幕比例异常及黑边现象。</t>
  </si>
  <si>
    <t>平方</t>
  </si>
  <si>
    <t>含电源、控制卡、排线、磁珠，模组备用2张</t>
  </si>
  <si>
    <t>压铸铝箱体</t>
  </si>
  <si>
    <t>640*640</t>
  </si>
  <si>
    <t>LED品牌生产厂家原装压铸铝箱体出厂，箱体为压铸铝前维护箱体，全金属散热结构，屏体均为箱体拼接，安装快速定位；不接受模组出厂，代理商后装压铸铝箱体的产品</t>
  </si>
  <si>
    <t>套</t>
  </si>
  <si>
    <t>控制设备</t>
  </si>
  <si>
    <t>V1060</t>
  </si>
  <si>
    <t>三画面；带载390万、横向最大4096、纵向最大4096；输入:1xSDI、  1xCVBS、  1xVGA、  1xDVI、2xHDMI、  1xAudio；输出:6x网口；  U盘脱机播放；  支持无线投屏 、鼠标控制(选配)</t>
  </si>
  <si>
    <t>台</t>
  </si>
  <si>
    <t>EG1S</t>
  </si>
  <si>
    <t xml:space="preserve"> 1、1U金属结构机箱；外壳防护等级符合 GB/T 4208-2017中 IP20 的要求；噪声不大于 45dB（A）；6核12线程3.30GHz主频高速处理器、16G DDR4 2666 高速内存、250 固态硬盘，企业版操作系统；MTBF 不小于300000 小时，平均修复时间 MTTR小于15 分钟；
2、支持1 路 DP 输出，接口分辨率可设置为4096*2160@60Hz，单接口极限宽度可设置为 8192，单口极限高度可设置 4095。支持4 路 HDMI 输出，第一个接口可设置为 4K 模式，分辨率可以设置为 4096*2160@60Hz，单接口极限宽度可设置为 8192，单口极限高度可设置 4095，此时另外三个 HDMI 接口禁用。第一个接口设置为 2K 模式时，4 个 HDMI 口可同时输出，分辨率设置为 1920*1080@60hz,单口极限宽度 2048，极限高度 1280；
3、支持一键硬件开关机控制和一键软件远程开关机控制，支持6路 USB 接口、1 路 3.5mm 麦克风音频输入接口、1 路 3.5mm音频输出接口，支持千兆网口通讯，支持第三方通过 TCP、UDP 进行集成控制；
4、支持不少于10 台设备联机控制，通过一台主机控制其他从机进行素材下发、画面编辑、属性编辑、节目切换、进度调整；
5、支持输出接口的任意拆分重组以及任意角度旋转，实现对不规则显示屏的拼接带载；支持1路4K输出，可以拆分成1024个子输出，每个子输出支持任意角度旋转，可对子输出接口位置任意进行排序；
6、支持可视化智控平台移动端程序对播放画面的编辑和控制；
7、支持从本地媒体画面或输入源画面中拾取颜色，然后按照拾取的颜色进行抠像处理；支持在媒体库中添加本地的视频文件、图片文件、音频文件、字幕、数字时钟、PPT 文件、NDI 媒体、采集设备、多网页、流媒体、播放合集；
8、支持节目整体播放、暂停、停止、音量调节，单个媒体的音量调节，单个视频裁剪，支持多画面同时播放时按照主计时媒体进行跳转，节目锁定。支持排期播放和播放日志查看功能。支持软件异常后恢复正常播放的功能；
9、支持素材可视化编辑、拖拽、复制、黏贴、多选、锁定、替换，属性调节和属性继承；支持节目的编辑、复制、黏贴；支持素材播控进度的自由控制、正计时、倒计时进度查看，支持输出画面解锁功能；
10、支持多页签功能播放多个网页，降低网页播放资源占用；支持转码功能，可实现 H.264（AVC）、H.265（HEVC）编码或 VP9 编码的转码播放；
11、支持多种视频、图片、音频、office文件的播放；视频格式支持不少于：H.265 (HEVC)、 VP9、HAP, HAP-Alpha、VC1、AV1、ProRes、MPEG4、WMV2等；图片格式支持不少于：jpeg、bmp、png、gif等；音频格式支持不少于：aac、flac、amr、ape、wav、wma等；office文件支持不少于：ppt、pptx；
12、提供所投产品3C认证、产品彩页等证明材料；
13、提供全媒体总控平台软件著作权证书;
</t>
  </si>
  <si>
    <t>通过办公室主控服务器对大屏开关机和播放内容的管控。</t>
  </si>
  <si>
    <t>E结构</t>
  </si>
  <si>
    <t>型材</t>
  </si>
  <si>
    <t>有源音柱</t>
  </si>
  <si>
    <t>50W</t>
  </si>
  <si>
    <t>功率：50W
内置扬声器：5寸×5只
定压输入:70-100v                
全天候豪华音柱采用防水喇叭，声音清晰明亮，具有超高的灵敏度外观，坚固耐用，安装方便，对人声音，音乐都有最真实的放大与还原效果，适用于车站大厅，体育馆，操场，码头，机场等公共场</t>
  </si>
  <si>
    <t>远程控制配电箱</t>
  </si>
  <si>
    <t>配电柜</t>
  </si>
  <si>
    <t>功能特点：
1、额定功率：10KW
2、配电柜输入电压为交流380V±15%，工频50Hz。具有过压、浪涌、短路、过流、过载、漏电等保护功能。
3、内置避雷器，具有避雷防雷功能。
4、配电柜含多功能卡控制卡MFN300，具有远程控制功能。
5、可以通过LED显示屏智慧控制系统软件实现远程开关电箱、远程通讯、电源监视、温度监控、消防监控等操作。
技术参数
1.手动控制方式：启动按键/旋钮
2.自动控制方式：控制软件，多功能卡，远程
3.功率容量（KVA）：120KW
4.输入接线方式：3相4线&amp;地线
5.输入电压（V）：380
6.输入频率（HZ）：50/60
7.输出接线方式：单相两线+地线，要均匀接入LED显示屏
8.输出电压（V）：交流220V
9.输出分路：单相交流220V
10.分路开关容量（A）：40A，单相
11.分路断路器安装：轨道安装
12.交流接触器型号：CJX2-5011
13.防雷：正泰
14.IP等级：IP44</t>
  </si>
  <si>
    <t>线材</t>
  </si>
  <si>
    <t>主网线</t>
  </si>
  <si>
    <t>控制室到屏体信号线，超五类网线（超过60米需用光纤）</t>
  </si>
  <si>
    <t>箱</t>
  </si>
  <si>
    <t>电源线</t>
  </si>
  <si>
    <t>2.5平方红、蓝、黄绿</t>
  </si>
  <si>
    <t>卷</t>
  </si>
  <si>
    <t>电缆-强电</t>
  </si>
  <si>
    <t>屏体到配电柜的线</t>
  </si>
  <si>
    <t>米</t>
  </si>
  <si>
    <t>布线</t>
  </si>
  <si>
    <t>常规环境布线</t>
  </si>
  <si>
    <t>项</t>
  </si>
  <si>
    <t>施工</t>
  </si>
  <si>
    <t>运费</t>
  </si>
  <si>
    <t>货物运费</t>
  </si>
  <si>
    <t>差旅</t>
  </si>
  <si>
    <t>差旅费用</t>
  </si>
  <si>
    <t>人工</t>
  </si>
  <si>
    <t>安装</t>
  </si>
  <si>
    <t>合计</t>
  </si>
  <si>
    <t>乌苏武警某单位全彩LED显示屏报价单</t>
  </si>
  <si>
    <t>P2</t>
  </si>
  <si>
    <t xml:space="preserve">★点间距：≤2.0mm
★像素密度：250000点/㎡；
★扫描方式：1/43扫 
★模组分辨率：160*80；
★模组尺寸：320*160mm；
★电性能：换帧频率：50~60Hz；支持 120HZ~144Hz等3D 显示技术刷新频率：≥3840Hz；
★白平衡亮度：≥800cd/㎡；                                                                                                                                                                                                                                                                                                                                                                                                                                                                                                                                                                                                                                                                                                                                                                                                                                                                                                                                 
★静态图像清晰度：根据 SJ/T 11590-2016 LED 显示屏图像质量主观评价方法，从显示屏正面分别观察图片中灌木从、眉毛、眼神、发丝等，符合要求。
★蓝光安全蓝光对皮肤和眼睛紫外盛危害、宽波段的光源对视网膜的曝辐射值符合 GB/T 20145-2006 标准
★大面积色彩还原：根据 SJ/T 11590-2016 LED 显示屏图像质量主观评价方法，观察显示屏正面及侧面人的肤色是否逼真，蓝天、白云、红旗、绿草地、是否存在偏色现象，符合要求。
★安全标记：保护接地端子应有标记，在熔断器和开关电源处应有警告标志。进行标记耐久性试验后，标记应牢固、清晰可辨。
★PFC 电源：电源具备 PFC 功能，功率因数≥0.95，实测值：0.97。
★模组表面绝缘：模组表面绝缘应＞1000MΩ ，L&amp;N 到外壳表面绝缘测试，500V，120s 电阻值＞2MΩ。
★响应政府节能号召，产品采用PWM 芯片，可智能调节正常工作与睡眠状态下的节能效果(动态节能:智能息屏),开启智能节电功能比漫有开启节能35%以上
★环保特性：显示屏所使用的材料及元器件均符合《SJ/T11363-2016 电子信息产品中有毒有害物质的限定要求》符合环保要求的相关声明，根据《GB/T27050.1-20 06 合格评定供方的符合性声明第1部分：通用要求》和《GB/T27050.2-2006 合格评定供方的符合性声明第2 部分。
★智能控制：支持软件自定义修改分辨率，自定义分辨率，更加适合 LED 屏幕的使用；支持分屏操作。支持任意比例拼接素材和多图层叠加；支持无线遥控、手机遥控，一键切换视频；支持与智能播控软件一键 IP 连接。
★抗震实验：显示屏通过 YD 5083-2005 标准抗震测试，测试结满足抗震 10 级，符合要求。
★远程监控：可实现远程监督控制，对可能发生的潜在故障记录日志,并向操作员发出警报信号。
★灯板自动保护：灯板出现短路时，灯板会自动保护，避免烧坏灯板上的其他元器件；支持更换灯板后，校正数据自动回读功能不需要人工操作。
★为实现更佳的显示效果，显示屏需具备EDID 动态管理：支持任意非标准分辨率信号输入自适应，输出范围可进行缩放，实现最佳分辨率匹配，避免屏幕比例异常及黑边现象。
</t>
  </si>
  <si>
    <t>640*320</t>
  </si>
  <si>
    <t>V960</t>
  </si>
  <si>
    <t>单画面；带载260万、横向最大3840、纵向最大1920；  U盘脱机播放 、输入:1xUSB、  1xVGA、  1xDVI、  1xHDMI 、CVBS、  1xAudio；输出:4x网口，1xAudio；  支持一键缩放</t>
  </si>
  <si>
    <t>乌苏某单位LED显示屏报价单</t>
  </si>
  <si>
    <t>净显示面积(㎡)</t>
  </si>
  <si>
    <t>含包边面积(㎡)</t>
  </si>
  <si>
    <t>产品名称</t>
  </si>
  <si>
    <t>数量</t>
  </si>
  <si>
    <t>屏体</t>
  </si>
  <si>
    <t>点间距 3.75mm
单元板像素 64*32点
单元板尺寸 304*152mm
像素密度 44321点/㎡
亮度 ≥800cd/㎡
单元板重量 0.29kg
最大功耗 ≤331W/㎡
最佳视距 ≥5m
灯管类型 SMD2020
驱动IC 恒流驱动芯片
刷新率 ≥75Hz
可视视角 水平：120°垂直：120°
显示颜色红色/绿
扫描方式 1/16扫
结构方式 灯驱合一</t>
  </si>
  <si>
    <t>张</t>
  </si>
  <si>
    <t>备用2张</t>
  </si>
  <si>
    <t>电源</t>
  </si>
  <si>
    <t>200w5v</t>
  </si>
  <si>
    <t>控制卡</t>
  </si>
  <si>
    <t>BX-6E3P</t>
  </si>
  <si>
    <t>转接板+50P排线</t>
  </si>
  <si>
    <t>HUB512-T12</t>
  </si>
  <si>
    <t>长排线</t>
  </si>
  <si>
    <t>80公分</t>
  </si>
  <si>
    <t>根</t>
  </si>
  <si>
    <t>三芯线</t>
  </si>
  <si>
    <t>磁珠</t>
  </si>
  <si>
    <t>高粗</t>
  </si>
  <si>
    <t>个</t>
  </si>
  <si>
    <t>排线</t>
  </si>
  <si>
    <t>20公分</t>
  </si>
  <si>
    <t>一拖二</t>
  </si>
  <si>
    <t>含税合计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</si>
</sst>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.00;[Red]0.00"/>
    <numFmt numFmtId="178" formatCode="0_ "/>
    <numFmt numFmtId="179" formatCode="#,##0_ "/>
  </numFmts>
  <fonts count="37">
    <font>
      <sz val="11"/>
      <name val="宋体"/>
      <charset val="134"/>
    </font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name val="宋体"/>
      <charset val="134"/>
    </font>
    <font>
      <sz val="12"/>
      <color indexed="10"/>
      <name val="宋体"/>
      <charset val="134"/>
    </font>
    <font>
      <sz val="12"/>
      <color rgb="FFFF0000"/>
      <name val="宋体"/>
      <charset val="134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1"/>
      <name val="微软雅黑"/>
      <charset val="134"/>
    </font>
    <font>
      <sz val="16"/>
      <name val="宋体"/>
      <charset val="134"/>
      <scheme val="minor"/>
    </font>
    <font>
      <sz val="12"/>
      <name val="宋体"/>
      <charset val="134"/>
      <scheme val="minor"/>
    </font>
    <font>
      <sz val="14"/>
      <name val="宋体"/>
      <charset val="134"/>
    </font>
    <font>
      <b/>
      <sz val="20"/>
      <name val="宋体"/>
      <charset val="134"/>
    </font>
    <font>
      <sz val="16"/>
      <color rgb="FF000000"/>
      <name val="宋体"/>
      <charset val="134"/>
    </font>
    <font>
      <sz val="16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2"/>
      <name val="Times New Roman"/>
      <charset val="0"/>
    </font>
    <font>
      <b/>
      <sz val="16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45066682943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" fillId="2" borderId="7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10" applyNumberFormat="0" applyAlignment="0" applyProtection="0">
      <alignment vertical="center"/>
    </xf>
    <xf numFmtId="0" fontId="26" fillId="4" borderId="11" applyNumberFormat="0" applyAlignment="0" applyProtection="0">
      <alignment vertical="center"/>
    </xf>
    <xf numFmtId="0" fontId="27" fillId="4" borderId="10" applyNumberFormat="0" applyAlignment="0" applyProtection="0">
      <alignment vertical="center"/>
    </xf>
    <xf numFmtId="0" fontId="28" fillId="5" borderId="12" applyNumberFormat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5" fillId="0" borderId="0"/>
  </cellStyleXfs>
  <cellXfs count="50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11" fontId="5" fillId="0" borderId="1" xfId="0" applyNumberFormat="1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6" fontId="5" fillId="0" borderId="5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176" fontId="5" fillId="0" borderId="6" xfId="0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9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vertical="center"/>
    </xf>
    <xf numFmtId="0" fontId="10" fillId="0" borderId="0" xfId="0" applyFont="1" applyFill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177" fontId="12" fillId="0" borderId="1" xfId="0" applyNumberFormat="1" applyFont="1" applyFill="1" applyBorder="1" applyAlignment="1">
      <alignment horizontal="center" vertical="center" wrapText="1"/>
    </xf>
    <xf numFmtId="177" fontId="12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49" applyFont="1" applyFill="1" applyBorder="1" applyAlignment="1">
      <alignment horizontal="left" vertical="center" wrapText="1"/>
    </xf>
    <xf numFmtId="178" fontId="12" fillId="0" borderId="1" xfId="0" applyNumberFormat="1" applyFont="1" applyFill="1" applyBorder="1" applyAlignment="1">
      <alignment horizontal="center" vertical="center" wrapText="1"/>
    </xf>
    <xf numFmtId="0" fontId="12" fillId="0" borderId="1" xfId="49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38" fontId="12" fillId="0" borderId="1" xfId="0" applyNumberFormat="1" applyFont="1" applyFill="1" applyBorder="1" applyAlignment="1">
      <alignment horizontal="center" vertical="center" wrapText="1"/>
    </xf>
    <xf numFmtId="179" fontId="12" fillId="0" borderId="1" xfId="0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178" fontId="5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6" fillId="0" borderId="1" xfId="0" applyFont="1" applyBorder="1">
      <alignment vertical="center"/>
    </xf>
    <xf numFmtId="0" fontId="15" fillId="0" borderId="5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6" fillId="0" borderId="0" xfId="0" applyFont="1" applyAlignment="1">
      <alignment horizontal="lef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2"/>
  <sheetViews>
    <sheetView tabSelected="1" zoomScale="73" zoomScaleNormal="73" workbookViewId="0">
      <selection activeCell="O27" sqref="O27"/>
    </sheetView>
  </sheetViews>
  <sheetFormatPr defaultColWidth="9" defaultRowHeight="18.75" outlineLevelCol="3"/>
  <cols>
    <col min="1" max="1" width="24.3083333333333" style="41" customWidth="1"/>
    <col min="2" max="2" width="31.675" style="41" customWidth="1"/>
    <col min="3" max="3" width="46.4" style="41" customWidth="1"/>
    <col min="4" max="4" width="17.375" style="41"/>
    <col min="5" max="16384" width="9" style="41"/>
  </cols>
  <sheetData>
    <row r="1" ht="25.5" spans="1:3">
      <c r="A1" s="42" t="s">
        <v>0</v>
      </c>
      <c r="B1" s="42"/>
      <c r="C1" s="42"/>
    </row>
    <row r="2" ht="20.25" spans="1:4">
      <c r="A2" s="43" t="s">
        <v>1</v>
      </c>
      <c r="B2" s="43" t="s">
        <v>2</v>
      </c>
      <c r="C2" s="43" t="s">
        <v>3</v>
      </c>
      <c r="D2" s="44" t="s">
        <v>4</v>
      </c>
    </row>
    <row r="3" ht="20.25" spans="1:4">
      <c r="A3" s="43" t="s">
        <v>5</v>
      </c>
      <c r="B3" s="45" t="s">
        <v>6</v>
      </c>
      <c r="C3" s="43" t="s">
        <v>7</v>
      </c>
      <c r="D3" s="46">
        <v>50000</v>
      </c>
    </row>
    <row r="4" ht="20.25" spans="1:4">
      <c r="A4" s="43" t="s">
        <v>8</v>
      </c>
      <c r="B4" s="43" t="s">
        <v>9</v>
      </c>
      <c r="C4" s="43" t="s">
        <v>10</v>
      </c>
      <c r="D4" s="46">
        <v>40000</v>
      </c>
    </row>
    <row r="5" ht="20.25" spans="1:4">
      <c r="A5" s="43" t="s">
        <v>11</v>
      </c>
      <c r="B5" s="43" t="s">
        <v>12</v>
      </c>
      <c r="C5" s="43" t="s">
        <v>13</v>
      </c>
      <c r="D5" s="46">
        <v>5000</v>
      </c>
    </row>
    <row r="6" ht="20.25" spans="1:4">
      <c r="A6" s="43" t="s">
        <v>14</v>
      </c>
      <c r="B6" s="47"/>
      <c r="C6" s="48"/>
      <c r="D6" s="46">
        <v>95000</v>
      </c>
    </row>
    <row r="7" spans="1:4">
      <c r="A7" s="49" t="s">
        <v>15</v>
      </c>
      <c r="B7" s="49"/>
      <c r="C7" s="49"/>
      <c r="D7" s="49"/>
    </row>
    <row r="8" spans="1:4">
      <c r="A8" s="49"/>
      <c r="B8" s="49"/>
      <c r="C8" s="49"/>
      <c r="D8" s="49"/>
    </row>
    <row r="9" spans="1:4">
      <c r="A9" s="49"/>
      <c r="B9" s="49"/>
      <c r="C9" s="49"/>
      <c r="D9" s="49"/>
    </row>
    <row r="10" spans="1:4">
      <c r="A10" s="49"/>
      <c r="B10" s="49"/>
      <c r="C10" s="49"/>
      <c r="D10" s="49"/>
    </row>
    <row r="11" spans="1:4">
      <c r="A11" s="49"/>
      <c r="B11" s="49"/>
      <c r="C11" s="49"/>
      <c r="D11" s="49"/>
    </row>
    <row r="12" spans="1:4">
      <c r="A12" s="49"/>
      <c r="B12" s="49"/>
      <c r="C12" s="49"/>
      <c r="D12" s="49"/>
    </row>
    <row r="13" spans="1:4">
      <c r="A13" s="49"/>
      <c r="B13" s="49"/>
      <c r="C13" s="49"/>
      <c r="D13" s="49"/>
    </row>
    <row r="14" spans="1:4">
      <c r="A14" s="49"/>
      <c r="B14" s="49"/>
      <c r="C14" s="49"/>
      <c r="D14" s="49"/>
    </row>
    <row r="15" spans="1:4">
      <c r="A15" s="49"/>
      <c r="B15" s="49"/>
      <c r="C15" s="49"/>
      <c r="D15" s="49"/>
    </row>
    <row r="16" spans="1:4">
      <c r="A16" s="49"/>
      <c r="B16" s="49"/>
      <c r="C16" s="49"/>
      <c r="D16" s="49"/>
    </row>
    <row r="17" spans="1:4">
      <c r="A17" s="49"/>
      <c r="B17" s="49"/>
      <c r="C17" s="49"/>
      <c r="D17" s="49"/>
    </row>
    <row r="18" spans="1:4">
      <c r="A18" s="49"/>
      <c r="B18" s="49"/>
      <c r="C18" s="49"/>
      <c r="D18" s="49"/>
    </row>
    <row r="19" spans="1:4">
      <c r="A19" s="49"/>
      <c r="B19" s="49"/>
      <c r="C19" s="49"/>
      <c r="D19" s="49"/>
    </row>
    <row r="20" ht="50" customHeight="1" spans="1:4">
      <c r="A20" s="49"/>
      <c r="B20" s="49"/>
      <c r="C20" s="49"/>
      <c r="D20" s="49"/>
    </row>
    <row r="21" spans="1:4">
      <c r="A21" s="49"/>
      <c r="B21" s="49"/>
      <c r="C21" s="49"/>
      <c r="D21" s="49"/>
    </row>
    <row r="22" spans="1:4">
      <c r="A22" s="49"/>
      <c r="B22" s="49"/>
      <c r="C22" s="49"/>
      <c r="D22" s="49"/>
    </row>
  </sheetData>
  <mergeCells count="3">
    <mergeCell ref="A1:C1"/>
    <mergeCell ref="B6:C6"/>
    <mergeCell ref="A7:D22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0"/>
  <sheetViews>
    <sheetView workbookViewId="0">
      <selection activeCell="I6" sqref="I6"/>
    </sheetView>
  </sheetViews>
  <sheetFormatPr defaultColWidth="9" defaultRowHeight="23" customHeight="1"/>
  <cols>
    <col min="1" max="1" width="9" style="37"/>
    <col min="2" max="2" width="14" style="37" customWidth="1"/>
    <col min="3" max="3" width="12.75" style="37" customWidth="1"/>
    <col min="4" max="4" width="17" style="37" customWidth="1"/>
    <col min="5" max="5" width="9.5" style="37" customWidth="1"/>
    <col min="6" max="6" width="9" style="37"/>
    <col min="7" max="7" width="11.125" style="37" customWidth="1"/>
    <col min="8" max="8" width="9" style="37"/>
    <col min="9" max="9" width="10.875" style="37" customWidth="1"/>
    <col min="10" max="10" width="15.775" style="37" customWidth="1"/>
    <col min="11" max="11" width="13.75" style="37"/>
    <col min="12" max="16384" width="9" style="37"/>
  </cols>
  <sheetData>
    <row r="1" customHeight="1" spans="1:11">
      <c r="A1" s="25" t="s">
        <v>16</v>
      </c>
      <c r="B1" s="25"/>
      <c r="C1" s="25"/>
      <c r="D1" s="25"/>
      <c r="E1" s="25"/>
      <c r="F1" s="25"/>
      <c r="G1" s="25"/>
      <c r="H1" s="25"/>
      <c r="I1" s="25"/>
      <c r="J1" s="25"/>
      <c r="K1" s="25"/>
    </row>
    <row r="2" customHeight="1" spans="1:11">
      <c r="A2" s="26" t="s">
        <v>17</v>
      </c>
      <c r="B2" s="26"/>
      <c r="C2" s="27">
        <f>C3*C4</f>
        <v>16.384</v>
      </c>
      <c r="D2" s="28" t="s">
        <v>18</v>
      </c>
      <c r="E2" s="27">
        <f>E3*E4</f>
        <v>17.226</v>
      </c>
      <c r="F2" s="26" t="s">
        <v>19</v>
      </c>
      <c r="G2" s="26"/>
      <c r="H2" s="26">
        <f>H3*H4</f>
        <v>320</v>
      </c>
      <c r="I2" s="26" t="s">
        <v>20</v>
      </c>
      <c r="J2" s="26"/>
      <c r="K2" s="35">
        <f>K3*K4</f>
        <v>2621440</v>
      </c>
    </row>
    <row r="3" customHeight="1" spans="1:11">
      <c r="A3" s="26" t="s">
        <v>21</v>
      </c>
      <c r="B3" s="26"/>
      <c r="C3" s="26">
        <f>H3*0.32</f>
        <v>5.12</v>
      </c>
      <c r="D3" s="26" t="s">
        <v>21</v>
      </c>
      <c r="E3" s="26">
        <f>C3+0.1</f>
        <v>5.22</v>
      </c>
      <c r="F3" s="26" t="s">
        <v>22</v>
      </c>
      <c r="G3" s="26"/>
      <c r="H3" s="26">
        <v>16</v>
      </c>
      <c r="I3" s="26" t="s">
        <v>23</v>
      </c>
      <c r="J3" s="26"/>
      <c r="K3" s="35">
        <f>H3*128</f>
        <v>2048</v>
      </c>
    </row>
    <row r="4" customHeight="1" spans="1:11">
      <c r="A4" s="26" t="s">
        <v>24</v>
      </c>
      <c r="B4" s="26"/>
      <c r="C4" s="26">
        <f>H4*0.16</f>
        <v>3.2</v>
      </c>
      <c r="D4" s="29" t="s">
        <v>24</v>
      </c>
      <c r="E4" s="26">
        <f>C4+0.1</f>
        <v>3.3</v>
      </c>
      <c r="F4" s="26" t="s">
        <v>25</v>
      </c>
      <c r="G4" s="26"/>
      <c r="H4" s="26">
        <v>20</v>
      </c>
      <c r="I4" s="26" t="s">
        <v>26</v>
      </c>
      <c r="J4" s="26"/>
      <c r="K4" s="35">
        <f>H4*64</f>
        <v>1280</v>
      </c>
    </row>
    <row r="5" customHeight="1" spans="1:11">
      <c r="A5" s="26" t="s">
        <v>27</v>
      </c>
      <c r="B5" s="26" t="s">
        <v>28</v>
      </c>
      <c r="C5" s="26" t="s">
        <v>29</v>
      </c>
      <c r="D5" s="26" t="s">
        <v>30</v>
      </c>
      <c r="E5" s="26"/>
      <c r="F5" s="26" t="s">
        <v>31</v>
      </c>
      <c r="G5" s="26" t="s">
        <v>32</v>
      </c>
      <c r="H5" s="26" t="s">
        <v>33</v>
      </c>
      <c r="I5" s="27" t="s">
        <v>34</v>
      </c>
      <c r="J5" s="35" t="s">
        <v>14</v>
      </c>
      <c r="K5" s="36" t="s">
        <v>35</v>
      </c>
    </row>
    <row r="6" ht="50" customHeight="1" spans="1:11">
      <c r="A6" s="29">
        <v>1</v>
      </c>
      <c r="B6" s="26" t="s">
        <v>36</v>
      </c>
      <c r="C6" s="26" t="s">
        <v>37</v>
      </c>
      <c r="D6" s="30" t="s">
        <v>38</v>
      </c>
      <c r="E6" s="30"/>
      <c r="F6" s="26"/>
      <c r="G6" s="31">
        <f>C2</f>
        <v>16.384</v>
      </c>
      <c r="H6" s="29" t="s">
        <v>39</v>
      </c>
      <c r="I6" s="27"/>
      <c r="J6" s="27"/>
      <c r="K6" s="39" t="s">
        <v>40</v>
      </c>
    </row>
    <row r="7" customHeight="1" spans="1:11">
      <c r="A7" s="29">
        <v>2</v>
      </c>
      <c r="B7" s="26" t="s">
        <v>41</v>
      </c>
      <c r="C7" s="26" t="s">
        <v>42</v>
      </c>
      <c r="D7" s="32" t="s">
        <v>43</v>
      </c>
      <c r="E7" s="32"/>
      <c r="F7" s="26"/>
      <c r="G7" s="31">
        <v>40</v>
      </c>
      <c r="H7" s="26" t="s">
        <v>44</v>
      </c>
      <c r="I7" s="27"/>
      <c r="J7" s="27"/>
      <c r="K7" s="26"/>
    </row>
    <row r="8" customHeight="1" spans="1:11">
      <c r="A8" s="29">
        <v>3</v>
      </c>
      <c r="B8" s="26" t="s">
        <v>45</v>
      </c>
      <c r="C8" s="15" t="s">
        <v>46</v>
      </c>
      <c r="D8" s="32" t="s">
        <v>47</v>
      </c>
      <c r="E8" s="32"/>
      <c r="F8" s="15"/>
      <c r="G8" s="38">
        <v>1</v>
      </c>
      <c r="H8" s="15" t="s">
        <v>48</v>
      </c>
      <c r="I8" s="40"/>
      <c r="J8" s="40"/>
      <c r="K8" s="26"/>
    </row>
    <row r="9" customHeight="1" spans="1:11">
      <c r="A9" s="29">
        <v>4</v>
      </c>
      <c r="B9" s="26"/>
      <c r="C9" s="26" t="s">
        <v>49</v>
      </c>
      <c r="D9" s="32" t="s">
        <v>50</v>
      </c>
      <c r="E9" s="32"/>
      <c r="F9" s="26"/>
      <c r="G9" s="26">
        <v>1</v>
      </c>
      <c r="H9" s="26" t="s">
        <v>48</v>
      </c>
      <c r="I9" s="27"/>
      <c r="J9" s="27"/>
      <c r="K9" s="26" t="s">
        <v>51</v>
      </c>
    </row>
    <row r="10" customHeight="1" spans="1:11">
      <c r="A10" s="29">
        <v>5</v>
      </c>
      <c r="B10" s="26" t="s">
        <v>52</v>
      </c>
      <c r="C10" s="26" t="s">
        <v>53</v>
      </c>
      <c r="D10" s="32" t="s">
        <v>52</v>
      </c>
      <c r="E10" s="32"/>
      <c r="F10" s="26"/>
      <c r="G10" s="31">
        <f>E2</f>
        <v>17.226</v>
      </c>
      <c r="H10" s="29" t="s">
        <v>39</v>
      </c>
      <c r="I10" s="27"/>
      <c r="J10" s="27"/>
      <c r="K10" s="26"/>
    </row>
    <row r="11" customHeight="1" spans="1:11">
      <c r="A11" s="29">
        <v>6</v>
      </c>
      <c r="B11" s="26" t="s">
        <v>54</v>
      </c>
      <c r="C11" s="32" t="s">
        <v>55</v>
      </c>
      <c r="D11" s="32" t="s">
        <v>56</v>
      </c>
      <c r="E11" s="32"/>
      <c r="F11" s="26"/>
      <c r="G11" s="26">
        <v>2</v>
      </c>
      <c r="H11" s="26" t="s">
        <v>48</v>
      </c>
      <c r="I11" s="27"/>
      <c r="J11" s="27"/>
      <c r="K11" s="26"/>
    </row>
    <row r="12" customHeight="1" spans="1:11">
      <c r="A12" s="29">
        <v>7</v>
      </c>
      <c r="B12" s="15" t="s">
        <v>57</v>
      </c>
      <c r="C12" s="26" t="s">
        <v>58</v>
      </c>
      <c r="D12" s="32" t="s">
        <v>59</v>
      </c>
      <c r="E12" s="32"/>
      <c r="F12" s="26"/>
      <c r="G12" s="26">
        <v>1</v>
      </c>
      <c r="H12" s="26" t="s">
        <v>48</v>
      </c>
      <c r="I12" s="27"/>
      <c r="J12" s="27"/>
      <c r="K12" s="26"/>
    </row>
    <row r="13" customHeight="1" spans="1:11">
      <c r="A13" s="29">
        <v>8</v>
      </c>
      <c r="B13" s="26" t="s">
        <v>60</v>
      </c>
      <c r="C13" s="26" t="s">
        <v>61</v>
      </c>
      <c r="D13" s="32" t="s">
        <v>62</v>
      </c>
      <c r="E13" s="32"/>
      <c r="F13" s="33"/>
      <c r="G13" s="26">
        <v>1</v>
      </c>
      <c r="H13" s="26" t="s">
        <v>63</v>
      </c>
      <c r="I13" s="27"/>
      <c r="J13" s="27"/>
      <c r="K13" s="26"/>
    </row>
    <row r="14" customHeight="1" spans="1:11">
      <c r="A14" s="29"/>
      <c r="B14" s="26"/>
      <c r="C14" s="26" t="s">
        <v>64</v>
      </c>
      <c r="D14" s="32" t="s">
        <v>65</v>
      </c>
      <c r="E14" s="32"/>
      <c r="F14" s="26"/>
      <c r="G14" s="26">
        <v>1</v>
      </c>
      <c r="H14" s="26" t="s">
        <v>66</v>
      </c>
      <c r="I14" s="27"/>
      <c r="J14" s="27"/>
      <c r="K14" s="26"/>
    </row>
    <row r="15" customHeight="1" spans="1:11">
      <c r="A15" s="29">
        <v>9</v>
      </c>
      <c r="B15" s="26"/>
      <c r="C15" s="26" t="s">
        <v>67</v>
      </c>
      <c r="D15" s="32" t="s">
        <v>68</v>
      </c>
      <c r="E15" s="32"/>
      <c r="F15" s="26"/>
      <c r="G15" s="26">
        <v>50</v>
      </c>
      <c r="H15" s="26" t="s">
        <v>69</v>
      </c>
      <c r="I15" s="27"/>
      <c r="J15" s="27"/>
      <c r="K15" s="26"/>
    </row>
    <row r="16" customHeight="1" spans="1:11">
      <c r="A16" s="29">
        <v>10</v>
      </c>
      <c r="B16" s="26"/>
      <c r="C16" s="26" t="s">
        <v>70</v>
      </c>
      <c r="D16" s="32" t="s">
        <v>71</v>
      </c>
      <c r="E16" s="32"/>
      <c r="F16" s="26"/>
      <c r="G16" s="26">
        <v>1</v>
      </c>
      <c r="H16" s="26" t="s">
        <v>72</v>
      </c>
      <c r="I16" s="27"/>
      <c r="J16" s="27"/>
      <c r="K16" s="26"/>
    </row>
    <row r="17" customHeight="1" spans="1:11">
      <c r="A17" s="29">
        <v>11</v>
      </c>
      <c r="B17" s="29" t="s">
        <v>73</v>
      </c>
      <c r="C17" s="26" t="s">
        <v>74</v>
      </c>
      <c r="D17" s="32" t="s">
        <v>75</v>
      </c>
      <c r="E17" s="32"/>
      <c r="F17" s="26"/>
      <c r="G17" s="26">
        <v>1</v>
      </c>
      <c r="H17" s="26" t="s">
        <v>72</v>
      </c>
      <c r="I17" s="27"/>
      <c r="J17" s="27"/>
      <c r="K17" s="26"/>
    </row>
    <row r="18" customHeight="1" spans="1:11">
      <c r="A18" s="29"/>
      <c r="B18" s="29"/>
      <c r="C18" s="29" t="s">
        <v>76</v>
      </c>
      <c r="D18" s="32" t="s">
        <v>77</v>
      </c>
      <c r="E18" s="32"/>
      <c r="F18" s="26"/>
      <c r="G18" s="29">
        <v>1</v>
      </c>
      <c r="H18" s="29" t="s">
        <v>72</v>
      </c>
      <c r="I18" s="27"/>
      <c r="J18" s="27"/>
      <c r="K18" s="26"/>
    </row>
    <row r="19" customHeight="1" spans="1:11">
      <c r="A19" s="29">
        <v>12</v>
      </c>
      <c r="B19" s="29"/>
      <c r="C19" s="29" t="s">
        <v>78</v>
      </c>
      <c r="D19" s="32" t="s">
        <v>79</v>
      </c>
      <c r="E19" s="32"/>
      <c r="F19" s="26"/>
      <c r="G19" s="29">
        <f>E2</f>
        <v>17.226</v>
      </c>
      <c r="H19" s="29" t="s">
        <v>39</v>
      </c>
      <c r="I19" s="28"/>
      <c r="J19" s="27"/>
      <c r="K19" s="26"/>
    </row>
    <row r="20" customHeight="1" spans="1:11">
      <c r="A20" s="29" t="s">
        <v>80</v>
      </c>
      <c r="B20" s="29"/>
      <c r="C20" s="29"/>
      <c r="D20" s="26"/>
      <c r="E20" s="26"/>
      <c r="F20" s="26"/>
      <c r="G20" s="29"/>
      <c r="H20" s="29"/>
      <c r="I20" s="28"/>
      <c r="J20" s="27"/>
      <c r="K20" s="26"/>
    </row>
  </sheetData>
  <mergeCells count="31">
    <mergeCell ref="A1:K1"/>
    <mergeCell ref="A2:B2"/>
    <mergeCell ref="F2:G2"/>
    <mergeCell ref="I2:J2"/>
    <mergeCell ref="A3:B3"/>
    <mergeCell ref="F3:G3"/>
    <mergeCell ref="I3:J3"/>
    <mergeCell ref="A4:B4"/>
    <mergeCell ref="F4:G4"/>
    <mergeCell ref="I4:J4"/>
    <mergeCell ref="D5:E5"/>
    <mergeCell ref="D6:E6"/>
    <mergeCell ref="D7:E7"/>
    <mergeCell ref="D8:E8"/>
    <mergeCell ref="D9:E9"/>
    <mergeCell ref="D10:E10"/>
    <mergeCell ref="D11:E11"/>
    <mergeCell ref="D12:E12"/>
    <mergeCell ref="D13:E13"/>
    <mergeCell ref="D14:E14"/>
    <mergeCell ref="D15:E15"/>
    <mergeCell ref="D16:E16"/>
    <mergeCell ref="D17:E17"/>
    <mergeCell ref="D18:E18"/>
    <mergeCell ref="D19:E19"/>
    <mergeCell ref="A20:C20"/>
    <mergeCell ref="A13:A14"/>
    <mergeCell ref="A17:A18"/>
    <mergeCell ref="B8:B9"/>
    <mergeCell ref="B13:B16"/>
    <mergeCell ref="B17:B19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2"/>
  <sheetViews>
    <sheetView topLeftCell="A4" workbookViewId="0">
      <selection activeCell="D6" sqref="D6:E6"/>
    </sheetView>
  </sheetViews>
  <sheetFormatPr defaultColWidth="9" defaultRowHeight="23" customHeight="1"/>
  <cols>
    <col min="1" max="1" width="9" style="22"/>
    <col min="2" max="2" width="14" style="22" customWidth="1"/>
    <col min="3" max="3" width="12.75" style="22" customWidth="1"/>
    <col min="4" max="4" width="22.125" style="22" customWidth="1"/>
    <col min="5" max="5" width="21.125" style="22" customWidth="1"/>
    <col min="6" max="6" width="9" style="22"/>
    <col min="7" max="7" width="11.125" style="22" customWidth="1"/>
    <col min="8" max="8" width="9" style="22"/>
    <col min="9" max="9" width="10.875" style="22" customWidth="1"/>
    <col min="10" max="10" width="15.775" style="22" customWidth="1"/>
    <col min="11" max="11" width="22.5" style="22" customWidth="1"/>
    <col min="12" max="16384" width="9" style="22"/>
  </cols>
  <sheetData>
    <row r="1" s="21" customFormat="1" ht="30" customHeight="1" spans="1:11">
      <c r="A1" s="25" t="s">
        <v>81</v>
      </c>
      <c r="B1" s="25"/>
      <c r="C1" s="25"/>
      <c r="D1" s="25"/>
      <c r="E1" s="25"/>
      <c r="F1" s="25"/>
      <c r="G1" s="25"/>
      <c r="H1" s="25"/>
      <c r="I1" s="25"/>
      <c r="J1" s="25"/>
      <c r="K1" s="25"/>
    </row>
    <row r="2" s="22" customFormat="1" customHeight="1" spans="1:11">
      <c r="A2" s="26" t="s">
        <v>17</v>
      </c>
      <c r="B2" s="26"/>
      <c r="C2" s="27">
        <f t="shared" ref="C2:H2" si="0">C3*C4</f>
        <v>8.6016</v>
      </c>
      <c r="D2" s="28" t="s">
        <v>18</v>
      </c>
      <c r="E2" s="27">
        <f t="shared" si="0"/>
        <v>9.2196</v>
      </c>
      <c r="F2" s="26" t="s">
        <v>19</v>
      </c>
      <c r="G2" s="26"/>
      <c r="H2" s="26">
        <f t="shared" si="0"/>
        <v>168</v>
      </c>
      <c r="I2" s="26" t="s">
        <v>20</v>
      </c>
      <c r="J2" s="26"/>
      <c r="K2" s="35">
        <f>K3*K4</f>
        <v>2150400</v>
      </c>
    </row>
    <row r="3" s="22" customFormat="1" customHeight="1" spans="1:11">
      <c r="A3" s="26" t="s">
        <v>21</v>
      </c>
      <c r="B3" s="26"/>
      <c r="C3" s="26">
        <f>H3*0.32</f>
        <v>3.84</v>
      </c>
      <c r="D3" s="26" t="s">
        <v>21</v>
      </c>
      <c r="E3" s="26">
        <f>C3+0.1</f>
        <v>3.94</v>
      </c>
      <c r="F3" s="26" t="s">
        <v>22</v>
      </c>
      <c r="G3" s="26"/>
      <c r="H3" s="26">
        <v>12</v>
      </c>
      <c r="I3" s="26" t="s">
        <v>23</v>
      </c>
      <c r="J3" s="26"/>
      <c r="K3" s="35">
        <f>H3*160</f>
        <v>1920</v>
      </c>
    </row>
    <row r="4" s="22" customFormat="1" customHeight="1" spans="1:11">
      <c r="A4" s="26" t="s">
        <v>24</v>
      </c>
      <c r="B4" s="26"/>
      <c r="C4" s="26">
        <f>H4*0.16</f>
        <v>2.24</v>
      </c>
      <c r="D4" s="29" t="s">
        <v>24</v>
      </c>
      <c r="E4" s="26">
        <f>C4+0.1</f>
        <v>2.34</v>
      </c>
      <c r="F4" s="26" t="s">
        <v>25</v>
      </c>
      <c r="G4" s="26"/>
      <c r="H4" s="26">
        <v>14</v>
      </c>
      <c r="I4" s="26" t="s">
        <v>26</v>
      </c>
      <c r="J4" s="26"/>
      <c r="K4" s="35">
        <f>H4*80</f>
        <v>1120</v>
      </c>
    </row>
    <row r="5" s="22" customFormat="1" customHeight="1" spans="1:11">
      <c r="A5" s="26" t="s">
        <v>27</v>
      </c>
      <c r="B5" s="26" t="s">
        <v>28</v>
      </c>
      <c r="C5" s="26" t="s">
        <v>29</v>
      </c>
      <c r="D5" s="26" t="s">
        <v>30</v>
      </c>
      <c r="E5" s="26"/>
      <c r="F5" s="26" t="s">
        <v>31</v>
      </c>
      <c r="G5" s="26" t="s">
        <v>32</v>
      </c>
      <c r="H5" s="26" t="s">
        <v>33</v>
      </c>
      <c r="I5" s="27" t="s">
        <v>34</v>
      </c>
      <c r="J5" s="35" t="s">
        <v>14</v>
      </c>
      <c r="K5" s="36" t="s">
        <v>35</v>
      </c>
    </row>
    <row r="6" s="22" customFormat="1" ht="137" customHeight="1" spans="1:11">
      <c r="A6" s="29">
        <v>1</v>
      </c>
      <c r="B6" s="26" t="s">
        <v>36</v>
      </c>
      <c r="C6" s="26" t="s">
        <v>82</v>
      </c>
      <c r="D6" s="30" t="s">
        <v>83</v>
      </c>
      <c r="E6" s="30"/>
      <c r="F6" s="26"/>
      <c r="G6" s="31">
        <v>8.6</v>
      </c>
      <c r="H6" s="29" t="s">
        <v>39</v>
      </c>
      <c r="I6" s="27"/>
      <c r="J6" s="27"/>
      <c r="K6" s="26" t="s">
        <v>40</v>
      </c>
    </row>
    <row r="7" s="22" customFormat="1" ht="72" customHeight="1" spans="1:11">
      <c r="A7" s="29">
        <v>2</v>
      </c>
      <c r="B7" s="26" t="s">
        <v>41</v>
      </c>
      <c r="C7" s="26" t="s">
        <v>42</v>
      </c>
      <c r="D7" s="30" t="s">
        <v>43</v>
      </c>
      <c r="E7" s="30"/>
      <c r="F7" s="26"/>
      <c r="G7" s="31">
        <v>18</v>
      </c>
      <c r="H7" s="26" t="s">
        <v>44</v>
      </c>
      <c r="I7" s="27"/>
      <c r="J7" s="27"/>
      <c r="K7" s="26"/>
    </row>
    <row r="8" s="22" customFormat="1" ht="89" customHeight="1" spans="1:11">
      <c r="A8" s="29"/>
      <c r="B8" s="26"/>
      <c r="C8" s="26" t="s">
        <v>84</v>
      </c>
      <c r="D8" s="30" t="s">
        <v>43</v>
      </c>
      <c r="E8" s="30"/>
      <c r="F8" s="26"/>
      <c r="G8" s="31">
        <v>6</v>
      </c>
      <c r="H8" s="26" t="s">
        <v>44</v>
      </c>
      <c r="I8" s="27"/>
      <c r="J8" s="27"/>
      <c r="K8" s="26"/>
    </row>
    <row r="9" s="23" customFormat="1" customHeight="1" spans="1:11">
      <c r="A9" s="29">
        <v>3</v>
      </c>
      <c r="B9" s="26" t="s">
        <v>45</v>
      </c>
      <c r="C9" s="26" t="s">
        <v>85</v>
      </c>
      <c r="D9" s="30" t="s">
        <v>86</v>
      </c>
      <c r="E9" s="30"/>
      <c r="F9" s="26"/>
      <c r="G9" s="31">
        <v>1</v>
      </c>
      <c r="H9" s="26" t="s">
        <v>48</v>
      </c>
      <c r="I9" s="27"/>
      <c r="J9" s="27"/>
      <c r="K9" s="26"/>
    </row>
    <row r="10" s="23" customFormat="1" customHeight="1" spans="1:11">
      <c r="A10" s="29">
        <v>4</v>
      </c>
      <c r="B10" s="26"/>
      <c r="C10" s="26" t="s">
        <v>49</v>
      </c>
      <c r="D10" s="30" t="s">
        <v>50</v>
      </c>
      <c r="E10" s="30"/>
      <c r="F10" s="26"/>
      <c r="G10" s="26">
        <v>1</v>
      </c>
      <c r="H10" s="26" t="s">
        <v>48</v>
      </c>
      <c r="I10" s="27"/>
      <c r="J10" s="27"/>
      <c r="K10" s="26" t="s">
        <v>51</v>
      </c>
    </row>
    <row r="11" s="22" customFormat="1" customHeight="1" spans="1:11">
      <c r="A11" s="29">
        <v>5</v>
      </c>
      <c r="B11" s="26" t="s">
        <v>52</v>
      </c>
      <c r="C11" s="26" t="s">
        <v>53</v>
      </c>
      <c r="D11" s="30" t="s">
        <v>52</v>
      </c>
      <c r="E11" s="30"/>
      <c r="F11" s="26"/>
      <c r="G11" s="31">
        <f>E2</f>
        <v>9.2196</v>
      </c>
      <c r="H11" s="29" t="s">
        <v>39</v>
      </c>
      <c r="I11" s="27"/>
      <c r="J11" s="27"/>
      <c r="K11" s="26"/>
    </row>
    <row r="12" s="22" customFormat="1" ht="54" customHeight="1" spans="1:11">
      <c r="A12" s="29">
        <v>6</v>
      </c>
      <c r="B12" s="26" t="s">
        <v>54</v>
      </c>
      <c r="C12" s="32" t="s">
        <v>55</v>
      </c>
      <c r="D12" s="30" t="s">
        <v>56</v>
      </c>
      <c r="E12" s="30"/>
      <c r="F12" s="26"/>
      <c r="G12" s="26">
        <v>2</v>
      </c>
      <c r="H12" s="26" t="s">
        <v>48</v>
      </c>
      <c r="I12" s="27"/>
      <c r="J12" s="27"/>
      <c r="K12" s="26"/>
    </row>
    <row r="13" s="24" customFormat="1" ht="69" customHeight="1" spans="1:11">
      <c r="A13" s="29">
        <v>7</v>
      </c>
      <c r="B13" s="15" t="s">
        <v>57</v>
      </c>
      <c r="C13" s="26" t="s">
        <v>58</v>
      </c>
      <c r="D13" s="30" t="s">
        <v>59</v>
      </c>
      <c r="E13" s="30"/>
      <c r="F13" s="26"/>
      <c r="G13" s="26">
        <v>1</v>
      </c>
      <c r="H13" s="26" t="s">
        <v>48</v>
      </c>
      <c r="I13" s="27"/>
      <c r="J13" s="27"/>
      <c r="K13" s="26"/>
    </row>
    <row r="14" s="24" customFormat="1" customHeight="1" spans="1:11">
      <c r="A14" s="29">
        <v>8</v>
      </c>
      <c r="B14" s="26" t="s">
        <v>60</v>
      </c>
      <c r="C14" s="26" t="s">
        <v>61</v>
      </c>
      <c r="D14" s="30" t="s">
        <v>62</v>
      </c>
      <c r="E14" s="30"/>
      <c r="F14" s="33"/>
      <c r="G14" s="26">
        <v>1</v>
      </c>
      <c r="H14" s="26" t="s">
        <v>63</v>
      </c>
      <c r="I14" s="27"/>
      <c r="J14" s="27"/>
      <c r="K14" s="26"/>
    </row>
    <row r="15" s="24" customFormat="1" customHeight="1" spans="1:11">
      <c r="A15" s="29"/>
      <c r="B15" s="26"/>
      <c r="C15" s="26" t="s">
        <v>64</v>
      </c>
      <c r="D15" s="30" t="s">
        <v>65</v>
      </c>
      <c r="E15" s="30"/>
      <c r="F15" s="26"/>
      <c r="G15" s="26">
        <v>1</v>
      </c>
      <c r="H15" s="26" t="s">
        <v>66</v>
      </c>
      <c r="I15" s="27"/>
      <c r="J15" s="27"/>
      <c r="K15" s="26"/>
    </row>
    <row r="16" s="24" customFormat="1" customHeight="1" spans="1:11">
      <c r="A16" s="29">
        <v>9</v>
      </c>
      <c r="B16" s="26"/>
      <c r="C16" s="26" t="s">
        <v>67</v>
      </c>
      <c r="D16" s="30" t="s">
        <v>68</v>
      </c>
      <c r="E16" s="30"/>
      <c r="F16" s="26"/>
      <c r="G16" s="26">
        <v>50</v>
      </c>
      <c r="H16" s="26" t="s">
        <v>69</v>
      </c>
      <c r="I16" s="27"/>
      <c r="J16" s="27"/>
      <c r="K16" s="26"/>
    </row>
    <row r="17" s="24" customFormat="1" customHeight="1" spans="1:11">
      <c r="A17" s="29">
        <v>10</v>
      </c>
      <c r="B17" s="26"/>
      <c r="C17" s="26" t="s">
        <v>70</v>
      </c>
      <c r="D17" s="30" t="s">
        <v>71</v>
      </c>
      <c r="E17" s="30"/>
      <c r="F17" s="26"/>
      <c r="G17" s="26">
        <v>1</v>
      </c>
      <c r="H17" s="26" t="s">
        <v>72</v>
      </c>
      <c r="I17" s="27"/>
      <c r="J17" s="27"/>
      <c r="K17" s="26"/>
    </row>
    <row r="18" s="24" customFormat="1" customHeight="1" spans="1:11">
      <c r="A18" s="29">
        <v>11</v>
      </c>
      <c r="B18" s="29" t="s">
        <v>73</v>
      </c>
      <c r="C18" s="26" t="s">
        <v>74</v>
      </c>
      <c r="D18" s="30" t="s">
        <v>75</v>
      </c>
      <c r="E18" s="30"/>
      <c r="F18" s="26"/>
      <c r="G18" s="26">
        <v>1</v>
      </c>
      <c r="H18" s="26" t="s">
        <v>72</v>
      </c>
      <c r="I18" s="27"/>
      <c r="J18" s="27"/>
      <c r="K18" s="26"/>
    </row>
    <row r="19" s="24" customFormat="1" customHeight="1" spans="1:11">
      <c r="A19" s="29"/>
      <c r="B19" s="29"/>
      <c r="C19" s="29" t="s">
        <v>76</v>
      </c>
      <c r="D19" s="30" t="s">
        <v>77</v>
      </c>
      <c r="E19" s="30"/>
      <c r="F19" s="26"/>
      <c r="G19" s="29">
        <v>1</v>
      </c>
      <c r="H19" s="29" t="s">
        <v>72</v>
      </c>
      <c r="I19" s="27"/>
      <c r="J19" s="27"/>
      <c r="K19" s="26"/>
    </row>
    <row r="20" s="24" customFormat="1" customHeight="1" spans="1:11">
      <c r="A20" s="29">
        <v>12</v>
      </c>
      <c r="B20" s="29"/>
      <c r="C20" s="29" t="s">
        <v>78</v>
      </c>
      <c r="D20" s="30" t="s">
        <v>79</v>
      </c>
      <c r="E20" s="30"/>
      <c r="F20" s="26"/>
      <c r="G20" s="29">
        <f>E2</f>
        <v>9.2196</v>
      </c>
      <c r="H20" s="29" t="s">
        <v>39</v>
      </c>
      <c r="I20" s="28"/>
      <c r="J20" s="27"/>
      <c r="K20" s="26"/>
    </row>
    <row r="21" s="24" customFormat="1" customHeight="1" spans="1:11">
      <c r="A21" s="29" t="s">
        <v>80</v>
      </c>
      <c r="B21" s="29"/>
      <c r="C21" s="29"/>
      <c r="D21" s="26"/>
      <c r="E21" s="26"/>
      <c r="F21" s="26"/>
      <c r="G21" s="29"/>
      <c r="H21" s="29"/>
      <c r="I21" s="28"/>
      <c r="J21" s="27"/>
      <c r="K21" s="26"/>
    </row>
    <row r="22" s="22" customFormat="1" customHeight="1" spans="5:11">
      <c r="E22" s="34"/>
      <c r="F22" s="34"/>
      <c r="G22" s="34"/>
      <c r="H22" s="34"/>
      <c r="I22" s="34"/>
      <c r="J22" s="34"/>
      <c r="K22" s="34"/>
    </row>
  </sheetData>
  <mergeCells count="35">
    <mergeCell ref="A1:K1"/>
    <mergeCell ref="A2:B2"/>
    <mergeCell ref="F2:G2"/>
    <mergeCell ref="I2:J2"/>
    <mergeCell ref="A3:B3"/>
    <mergeCell ref="F3:G3"/>
    <mergeCell ref="I3:J3"/>
    <mergeCell ref="A4:B4"/>
    <mergeCell ref="F4:G4"/>
    <mergeCell ref="I4:J4"/>
    <mergeCell ref="D5:E5"/>
    <mergeCell ref="D6:E6"/>
    <mergeCell ref="D7:E7"/>
    <mergeCell ref="D8:E8"/>
    <mergeCell ref="D9:E9"/>
    <mergeCell ref="D10:E10"/>
    <mergeCell ref="D11:E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A21:C21"/>
    <mergeCell ref="E22:K22"/>
    <mergeCell ref="A7:A8"/>
    <mergeCell ref="A14:A15"/>
    <mergeCell ref="A18:A19"/>
    <mergeCell ref="B7:B8"/>
    <mergeCell ref="B9:B10"/>
    <mergeCell ref="B14:B17"/>
    <mergeCell ref="B18:B20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7"/>
  <sheetViews>
    <sheetView topLeftCell="B4" workbookViewId="0">
      <selection activeCell="O12" sqref="O12"/>
    </sheetView>
  </sheetViews>
  <sheetFormatPr defaultColWidth="9" defaultRowHeight="24" customHeight="1"/>
  <cols>
    <col min="1" max="2" width="9" style="1"/>
    <col min="3" max="3" width="10.875" style="1" customWidth="1"/>
    <col min="4" max="4" width="53.75" style="1" customWidth="1"/>
    <col min="5" max="5" width="8.625" style="1" customWidth="1"/>
    <col min="6" max="6" width="9" style="1"/>
    <col min="7" max="7" width="8.25" style="1" customWidth="1"/>
    <col min="8" max="8" width="10.375" style="1" customWidth="1"/>
    <col min="9" max="16384" width="9" style="1"/>
  </cols>
  <sheetData>
    <row r="1" s="1" customFormat="1" customHeight="1" spans="1:9">
      <c r="A1" s="2" t="s">
        <v>87</v>
      </c>
      <c r="B1" s="2"/>
      <c r="C1" s="2"/>
      <c r="D1" s="2"/>
      <c r="E1" s="2"/>
      <c r="F1" s="2"/>
      <c r="G1" s="2"/>
      <c r="H1" s="2"/>
      <c r="I1" s="2"/>
    </row>
    <row r="2" s="1" customFormat="1" ht="30" customHeight="1" spans="1:9">
      <c r="A2" s="3" t="s">
        <v>88</v>
      </c>
      <c r="B2" s="4"/>
      <c r="C2" s="5">
        <f t="shared" ref="C2:G2" si="0">C3*C4</f>
        <v>2.77248</v>
      </c>
      <c r="D2" s="3" t="s">
        <v>89</v>
      </c>
      <c r="E2" s="5">
        <f t="shared" si="0"/>
        <v>3.08154</v>
      </c>
      <c r="F2" s="3" t="s">
        <v>19</v>
      </c>
      <c r="G2" s="3">
        <f t="shared" si="0"/>
        <v>60</v>
      </c>
      <c r="H2" s="3" t="s">
        <v>20</v>
      </c>
      <c r="I2" s="5">
        <f>I3*I4</f>
        <v>122880</v>
      </c>
    </row>
    <row r="3" s="1" customFormat="1" ht="26" customHeight="1" spans="1:9">
      <c r="A3" s="5" t="s">
        <v>21</v>
      </c>
      <c r="B3" s="6"/>
      <c r="C3" s="5">
        <v>1.52</v>
      </c>
      <c r="D3" s="5" t="s">
        <v>21</v>
      </c>
      <c r="E3" s="5">
        <f>C3+0.09</f>
        <v>1.61</v>
      </c>
      <c r="F3" s="5" t="s">
        <v>22</v>
      </c>
      <c r="G3" s="5">
        <v>5</v>
      </c>
      <c r="H3" s="5" t="s">
        <v>23</v>
      </c>
      <c r="I3" s="5">
        <f>G3*64</f>
        <v>320</v>
      </c>
    </row>
    <row r="4" s="1" customFormat="1" ht="26" customHeight="1" spans="1:9">
      <c r="A4" s="5" t="s">
        <v>24</v>
      </c>
      <c r="B4" s="6"/>
      <c r="C4" s="5">
        <v>1.824</v>
      </c>
      <c r="D4" s="5" t="s">
        <v>24</v>
      </c>
      <c r="E4" s="5">
        <f>C4+0.09</f>
        <v>1.914</v>
      </c>
      <c r="F4" s="5" t="s">
        <v>25</v>
      </c>
      <c r="G4" s="5">
        <v>12</v>
      </c>
      <c r="H4" s="5" t="s">
        <v>26</v>
      </c>
      <c r="I4" s="5">
        <f>G4*32</f>
        <v>384</v>
      </c>
    </row>
    <row r="5" s="1" customFormat="1" ht="26" customHeight="1" spans="1:9">
      <c r="A5" s="7"/>
      <c r="B5" s="8" t="s">
        <v>27</v>
      </c>
      <c r="C5" s="8" t="s">
        <v>90</v>
      </c>
      <c r="D5" s="8" t="s">
        <v>29</v>
      </c>
      <c r="E5" s="8" t="s">
        <v>91</v>
      </c>
      <c r="F5" s="8" t="s">
        <v>33</v>
      </c>
      <c r="G5" s="8" t="s">
        <v>34</v>
      </c>
      <c r="H5" s="8" t="s">
        <v>14</v>
      </c>
      <c r="I5" s="8" t="s">
        <v>35</v>
      </c>
    </row>
    <row r="6" s="1" customFormat="1" ht="213" customHeight="1" spans="1:9">
      <c r="A6" s="9" t="s">
        <v>92</v>
      </c>
      <c r="B6" s="10">
        <v>1</v>
      </c>
      <c r="C6" s="10" t="s">
        <v>11</v>
      </c>
      <c r="D6" s="11" t="s">
        <v>93</v>
      </c>
      <c r="E6" s="10">
        <f>G2+2</f>
        <v>62</v>
      </c>
      <c r="F6" s="10" t="s">
        <v>94</v>
      </c>
      <c r="G6" s="10"/>
      <c r="H6" s="10"/>
      <c r="I6" s="10" t="s">
        <v>95</v>
      </c>
    </row>
    <row r="7" s="1" customFormat="1" ht="26" customHeight="1" spans="1:9">
      <c r="A7" s="12"/>
      <c r="B7" s="10">
        <v>2</v>
      </c>
      <c r="C7" s="10" t="s">
        <v>96</v>
      </c>
      <c r="D7" s="13" t="s">
        <v>97</v>
      </c>
      <c r="E7" s="10">
        <v>15</v>
      </c>
      <c r="F7" s="10" t="s">
        <v>48</v>
      </c>
      <c r="G7" s="10"/>
      <c r="H7" s="10"/>
      <c r="I7" s="10"/>
    </row>
    <row r="8" s="1" customFormat="1" ht="26" customHeight="1" spans="1:9">
      <c r="A8" s="12"/>
      <c r="B8" s="10">
        <v>3</v>
      </c>
      <c r="C8" s="10" t="s">
        <v>98</v>
      </c>
      <c r="D8" s="14" t="s">
        <v>99</v>
      </c>
      <c r="E8" s="10">
        <v>1</v>
      </c>
      <c r="F8" s="10" t="s">
        <v>94</v>
      </c>
      <c r="G8" s="10"/>
      <c r="H8" s="10"/>
      <c r="I8" s="10"/>
    </row>
    <row r="9" s="1" customFormat="1" ht="26" customHeight="1" spans="1:9">
      <c r="A9" s="12"/>
      <c r="B9" s="10">
        <v>4</v>
      </c>
      <c r="C9" s="15" t="s">
        <v>100</v>
      </c>
      <c r="D9" s="13" t="s">
        <v>101</v>
      </c>
      <c r="E9" s="10">
        <v>2</v>
      </c>
      <c r="F9" s="10" t="s">
        <v>44</v>
      </c>
      <c r="G9" s="10"/>
      <c r="H9" s="10"/>
      <c r="I9" s="10"/>
    </row>
    <row r="10" s="1" customFormat="1" ht="26" customHeight="1" spans="1:9">
      <c r="A10" s="12"/>
      <c r="B10" s="10">
        <v>5</v>
      </c>
      <c r="C10" s="10" t="s">
        <v>52</v>
      </c>
      <c r="D10" s="13" t="s">
        <v>52</v>
      </c>
      <c r="E10" s="10">
        <f>E2</f>
        <v>3.08154</v>
      </c>
      <c r="F10" s="10" t="s">
        <v>39</v>
      </c>
      <c r="G10" s="10"/>
      <c r="H10" s="10"/>
      <c r="I10" s="10"/>
    </row>
    <row r="11" s="1" customFormat="1" ht="26" customHeight="1" spans="1:9">
      <c r="A11" s="12"/>
      <c r="B11" s="10">
        <v>6</v>
      </c>
      <c r="C11" s="10" t="s">
        <v>102</v>
      </c>
      <c r="D11" s="13" t="s">
        <v>103</v>
      </c>
      <c r="E11" s="10">
        <f>G4</f>
        <v>12</v>
      </c>
      <c r="F11" s="10" t="s">
        <v>104</v>
      </c>
      <c r="G11" s="10"/>
      <c r="H11" s="10"/>
      <c r="I11" s="10"/>
    </row>
    <row r="12" s="1" customFormat="1" ht="26" customHeight="1" spans="1:9">
      <c r="A12" s="12"/>
      <c r="B12" s="10">
        <v>7</v>
      </c>
      <c r="C12" s="10" t="s">
        <v>105</v>
      </c>
      <c r="D12" s="13" t="s">
        <v>103</v>
      </c>
      <c r="E12" s="10">
        <v>0</v>
      </c>
      <c r="F12" s="10" t="s">
        <v>104</v>
      </c>
      <c r="G12" s="10"/>
      <c r="H12" s="10"/>
      <c r="I12" s="19"/>
    </row>
    <row r="13" s="1" customFormat="1" ht="26" customHeight="1" spans="1:9">
      <c r="A13" s="12"/>
      <c r="B13" s="10">
        <v>8</v>
      </c>
      <c r="C13" s="10" t="s">
        <v>106</v>
      </c>
      <c r="D13" s="13" t="s">
        <v>107</v>
      </c>
      <c r="E13" s="10">
        <f>E6*4</f>
        <v>248</v>
      </c>
      <c r="F13" s="10" t="s">
        <v>108</v>
      </c>
      <c r="G13" s="10"/>
      <c r="H13" s="10"/>
      <c r="I13" s="15"/>
    </row>
    <row r="14" s="1" customFormat="1" ht="26" customHeight="1" spans="1:9">
      <c r="A14" s="12"/>
      <c r="B14" s="10">
        <v>9</v>
      </c>
      <c r="C14" s="10" t="s">
        <v>109</v>
      </c>
      <c r="D14" s="13" t="s">
        <v>110</v>
      </c>
      <c r="E14" s="10">
        <f>E6</f>
        <v>62</v>
      </c>
      <c r="F14" s="10" t="s">
        <v>104</v>
      </c>
      <c r="G14" s="10"/>
      <c r="H14" s="10"/>
      <c r="I14" s="15"/>
    </row>
    <row r="15" s="1" customFormat="1" ht="26" customHeight="1" spans="1:9">
      <c r="A15" s="16"/>
      <c r="B15" s="10">
        <v>10</v>
      </c>
      <c r="C15" s="10" t="s">
        <v>64</v>
      </c>
      <c r="D15" s="13" t="s">
        <v>111</v>
      </c>
      <c r="E15" s="10">
        <f>E6/2</f>
        <v>31</v>
      </c>
      <c r="F15" s="10" t="s">
        <v>104</v>
      </c>
      <c r="G15" s="10"/>
      <c r="H15" s="10"/>
      <c r="I15" s="15"/>
    </row>
    <row r="16" s="1" customFormat="1" ht="26" customHeight="1" spans="1:9">
      <c r="A16" s="16"/>
      <c r="B16" s="10">
        <v>11</v>
      </c>
      <c r="C16" s="10" t="s">
        <v>79</v>
      </c>
      <c r="D16" s="13"/>
      <c r="E16" s="10">
        <f>E2</f>
        <v>3.08154</v>
      </c>
      <c r="F16" s="10" t="s">
        <v>39</v>
      </c>
      <c r="G16" s="17"/>
      <c r="H16" s="10"/>
      <c r="I16" s="10"/>
    </row>
    <row r="17" s="1" customFormat="1" customHeight="1" spans="1:9">
      <c r="A17" s="10" t="s">
        <v>112</v>
      </c>
      <c r="B17" s="10">
        <v>12</v>
      </c>
      <c r="C17" s="18" t="s">
        <v>80</v>
      </c>
      <c r="D17" s="18"/>
      <c r="E17" s="18"/>
      <c r="F17" s="18"/>
      <c r="G17" s="18"/>
      <c r="H17" s="18"/>
      <c r="I17" s="20"/>
    </row>
  </sheetData>
  <mergeCells count="5">
    <mergeCell ref="A1:I1"/>
    <mergeCell ref="A2:B2"/>
    <mergeCell ref="A3:B3"/>
    <mergeCell ref="A4:B4"/>
    <mergeCell ref="A6:A1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总预算</vt:lpstr>
      <vt:lpstr>食堂</vt:lpstr>
      <vt:lpstr>武警某部</vt:lpstr>
      <vt:lpstr>3.75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seewo</dc:creator>
  <cp:lastModifiedBy>姜红权</cp:lastModifiedBy>
  <dcterms:created xsi:type="dcterms:W3CDTF">2024-09-12T19:40:00Z</dcterms:created>
  <dcterms:modified xsi:type="dcterms:W3CDTF">2025-07-10T09:27:10Z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6D4C4387CFD742D99D2491E16100E21E_13</vt:lpwstr>
  </property>
  <property fmtid="{D5CDD505-2E9C-101B-9397-08002B2CF9AE}" pid="3" name="KSOProductBuildVer">
    <vt:lpwstr>2052-12.1.0.21915</vt:lpwstr>
  </property>
</Properties>
</file>