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8" name="ID_0237F32076C64D85BDD4B7F00A41AF8C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006340" y="909955"/>
          <a:ext cx="2160905" cy="214503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2" name="ID_B89ED14CD23747519ED485BE58549111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156835" y="3162300"/>
          <a:ext cx="1708785" cy="176022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4" name="ID_30958620FD384A769569AADB7E317E41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5023485" y="5205730"/>
          <a:ext cx="1339215" cy="13398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" name="ID_3DA662D548B04216B9AA46413FB2A4C0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4576445" y="7139305"/>
          <a:ext cx="2447925" cy="210185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4" name="ID_AC346D4591384E609197A952B2534A8B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5541645" y="9297670"/>
          <a:ext cx="878840" cy="119634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5" name="ID_6CE9DEDF8ADF4456889B334E14F8F0F7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5420995" y="11115040"/>
          <a:ext cx="1504315" cy="146431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7" name="ID_6CEF1A9A92664829ADA79D069164FEA6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5289550" y="12888595"/>
          <a:ext cx="783590" cy="75438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9" name="ID_2D33090BF0E843D8A0896A06CE45D26A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5173980" y="13749020"/>
          <a:ext cx="1120140" cy="96774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0" name="ID_879C790F6F9A4727A90493DC9C723AA7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4997450" y="14961235"/>
          <a:ext cx="938530" cy="87439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1" name="ID_05F6937C7D5F4CB5884DAAF0F2B7138A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5097780" y="16234410"/>
          <a:ext cx="967740" cy="11144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2" name="ID_A579FB2F309440E0960B801B09885BBA"/>
        <xdr:cNvPicPr>
          <a:picLocks noChangeAspect="1"/>
        </xdr:cNvPicPr>
      </xdr:nvPicPr>
      <xdr:blipFill>
        <a:blip r:embed="rId11"/>
        <a:srcRect r="35704"/>
        <a:stretch>
          <a:fillRect/>
        </a:stretch>
      </xdr:blipFill>
      <xdr:spPr>
        <a:xfrm>
          <a:off x="4869180" y="17598390"/>
          <a:ext cx="878205" cy="141033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3" name="ID_7B7704755A954E55AC4619473C8C89B5"/>
        <xdr:cNvPicPr>
          <a:picLocks noChangeAspect="1"/>
        </xdr:cNvPicPr>
      </xdr:nvPicPr>
      <xdr:blipFill>
        <a:blip r:embed="rId12"/>
        <a:stretch>
          <a:fillRect/>
        </a:stretch>
      </xdr:blipFill>
      <xdr:spPr>
        <a:xfrm>
          <a:off x="4632325" y="19771360"/>
          <a:ext cx="2012315" cy="211836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4" name="ID_2DF8F5F84E2D4C239514CE473E2F3D89"/>
        <xdr:cNvPicPr>
          <a:picLocks noChangeAspect="1"/>
        </xdr:cNvPicPr>
      </xdr:nvPicPr>
      <xdr:blipFill>
        <a:blip r:embed="rId13"/>
        <a:stretch>
          <a:fillRect/>
        </a:stretch>
      </xdr:blipFill>
      <xdr:spPr>
        <a:xfrm>
          <a:off x="4965700" y="22475825"/>
          <a:ext cx="1584325" cy="136461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30" name="ID_AEE5BD33E83445CD9EB84F4F467C96C1"/>
        <xdr:cNvPicPr>
          <a:picLocks noChangeAspect="1"/>
        </xdr:cNvPicPr>
      </xdr:nvPicPr>
      <xdr:blipFill>
        <a:blip r:embed="rId14"/>
        <a:stretch>
          <a:fillRect/>
        </a:stretch>
      </xdr:blipFill>
      <xdr:spPr>
        <a:xfrm>
          <a:off x="5177790" y="24759285"/>
          <a:ext cx="1391285" cy="142176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5" name="ID_036C2F0A94C342A782550C1F309DD90F"/>
        <xdr:cNvPicPr>
          <a:picLocks noChangeAspect="1"/>
        </xdr:cNvPicPr>
      </xdr:nvPicPr>
      <xdr:blipFill>
        <a:blip r:embed="rId15"/>
        <a:stretch>
          <a:fillRect/>
        </a:stretch>
      </xdr:blipFill>
      <xdr:spPr>
        <a:xfrm>
          <a:off x="4756785" y="26790650"/>
          <a:ext cx="2127250" cy="2148840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6" name="ID_1B34E8980CE04BB58EA511C2F4B1A1B9"/>
        <xdr:cNvPicPr>
          <a:picLocks noChangeAspect="1"/>
        </xdr:cNvPicPr>
      </xdr:nvPicPr>
      <xdr:blipFill>
        <a:blip r:embed="rId16"/>
        <a:stretch>
          <a:fillRect/>
        </a:stretch>
      </xdr:blipFill>
      <xdr:spPr>
        <a:xfrm>
          <a:off x="4946650" y="29330650"/>
          <a:ext cx="1941830" cy="209232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27" name="ID_82F3A6B19C2E463FB43AC227D4F0AD5E"/>
        <xdr:cNvPicPr>
          <a:picLocks noChangeAspect="1"/>
        </xdr:cNvPicPr>
      </xdr:nvPicPr>
      <xdr:blipFill>
        <a:blip r:embed="rId17"/>
        <a:stretch>
          <a:fillRect/>
        </a:stretch>
      </xdr:blipFill>
      <xdr:spPr>
        <a:xfrm>
          <a:off x="4631690" y="31772860"/>
          <a:ext cx="1848485" cy="1403350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<sst xmlns="http://schemas.openxmlformats.org/spreadsheetml/2006/main" count="47" uniqueCount="37">
  <si>
    <t>和田市伊里其乡小学“乡村少年宫”采购文体用品明细（2025.04.22）</t>
  </si>
  <si>
    <t>序号</t>
  </si>
  <si>
    <t>名称</t>
  </si>
  <si>
    <t>数量</t>
  </si>
  <si>
    <t>单位</t>
  </si>
  <si>
    <t>照片</t>
  </si>
  <si>
    <t>单价</t>
  </si>
  <si>
    <t>合计金额</t>
  </si>
  <si>
    <t>领取人</t>
  </si>
  <si>
    <t>备注</t>
  </si>
  <si>
    <t>练字宣纸</t>
  </si>
  <si>
    <t>张</t>
  </si>
  <si>
    <t>丙烯48色马克笔</t>
  </si>
  <si>
    <t>盒</t>
  </si>
  <si>
    <t>4K彩色卡纸</t>
  </si>
  <si>
    <t>马利牌水彩颜料（24色）</t>
  </si>
  <si>
    <t>棒棒胶（36g）</t>
  </si>
  <si>
    <t>根</t>
  </si>
  <si>
    <t>乒乓球拍                      （红双喜）</t>
  </si>
  <si>
    <t>副</t>
  </si>
  <si>
    <t>鸡毛毽子</t>
  </si>
  <si>
    <t>个</t>
  </si>
  <si>
    <t>足球</t>
  </si>
  <si>
    <t>篮球</t>
  </si>
  <si>
    <t>羽毛球拍</t>
  </si>
  <si>
    <t>4k素描纸</t>
  </si>
  <si>
    <t>沙锤</t>
  </si>
  <si>
    <t>舞蹈练功鞋                     （35、36、37、38、39）</t>
  </si>
  <si>
    <t>双</t>
  </si>
  <si>
    <t>训练钢丝跳绳</t>
  </si>
  <si>
    <t>足球训练马甲165（绿色、橙色）印学校名称、logo.两种颜色1-11号</t>
  </si>
  <si>
    <t>件</t>
  </si>
  <si>
    <t>足球守门员手套</t>
  </si>
  <si>
    <t>足球教练战术板</t>
  </si>
  <si>
    <t>政采云竞价商家名称</t>
  </si>
  <si>
    <t>成交总价</t>
  </si>
  <si>
    <t>16800元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</si>
</sst>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u/>
      <sz val="12"/>
      <color rgb="FF0000FF"/>
      <name val="宋体"/>
      <charset val="134"/>
      <scheme val="minor"/>
    </font>
    <font>
      <u/>
      <sz val="12"/>
      <color rgb="FF800080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0" xfId="6" applyFont="1" applyAlignment="1">
      <alignment horizontal="center" vertical="center"/>
    </xf>
    <xf numFmtId="0" fontId="5" fillId="0" borderId="0" xfId="6" applyFont="1" applyAlignment="1">
      <alignment horizontal="center" vertical="center"/>
    </xf>
    <xf numFmtId="0" fontId="5" fillId="0" borderId="0" xfId="6" applyFont="1" applyAlignment="1">
      <alignment horizontal="center" vertical="center" wrapText="1"/>
    </xf>
    <xf numFmtId="0" fontId="4" fillId="0" borderId="0" xfId="6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9" Type="http://schemas.openxmlformats.org/officeDocument/2006/relationships/image" Target="media/image9.png"/><Relationship Id="rId8" Type="http://schemas.openxmlformats.org/officeDocument/2006/relationships/image" Target="media/image8.png"/><Relationship Id="rId7" Type="http://schemas.openxmlformats.org/officeDocument/2006/relationships/image" Target="media/image7.png"/><Relationship Id="rId6" Type="http://schemas.openxmlformats.org/officeDocument/2006/relationships/image" Target="media/image6.png"/><Relationship Id="rId5" Type="http://schemas.openxmlformats.org/officeDocument/2006/relationships/image" Target="media/image5.png"/><Relationship Id="rId4" Type="http://schemas.openxmlformats.org/officeDocument/2006/relationships/image" Target="media/image4.png"/><Relationship Id="rId3" Type="http://schemas.openxmlformats.org/officeDocument/2006/relationships/image" Target="media/image3.png"/><Relationship Id="rId2" Type="http://schemas.openxmlformats.org/officeDocument/2006/relationships/image" Target="media/image2.png"/><Relationship Id="rId17" Type="http://schemas.openxmlformats.org/officeDocument/2006/relationships/image" Target="media/image17.png"/><Relationship Id="rId16" Type="http://schemas.openxmlformats.org/officeDocument/2006/relationships/image" Target="media/image16.png"/><Relationship Id="rId15" Type="http://schemas.openxmlformats.org/officeDocument/2006/relationships/image" Target="media/image15.png"/><Relationship Id="rId14" Type="http://schemas.openxmlformats.org/officeDocument/2006/relationships/image" Target="media/image14.png"/><Relationship Id="rId13" Type="http://schemas.openxmlformats.org/officeDocument/2006/relationships/image" Target="media/image13.png"/><Relationship Id="rId12" Type="http://schemas.openxmlformats.org/officeDocument/2006/relationships/image" Target="media/image12.png"/><Relationship Id="rId11" Type="http://schemas.openxmlformats.org/officeDocument/2006/relationships/image" Target="media/image11.png"/><Relationship Id="rId10" Type="http://schemas.openxmlformats.org/officeDocument/2006/relationships/image" Target="media/image10.png"/><Relationship Id="rId1" Type="http://schemas.openxmlformats.org/officeDocument/2006/relationships/image" Target="media/image1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0"/>
  <sheetViews>
    <sheetView tabSelected="1" view="pageBreakPreview" zoomScaleNormal="115" topLeftCell="A10" workbookViewId="0">
      <selection activeCell="H16" sqref="H16"/>
    </sheetView>
  </sheetViews>
  <sheetFormatPr defaultColWidth="9" defaultRowHeight="30" customHeight="1"/>
  <cols>
    <col min="1" max="1" width="10" style="2" customWidth="1"/>
    <col min="2" max="2" width="32.75" style="3" customWidth="1"/>
    <col min="3" max="3" width="13.875" style="4" customWidth="1"/>
    <col min="4" max="4" width="9.375" style="4" customWidth="1"/>
    <col min="5" max="5" width="22.5" style="4" customWidth="1"/>
    <col min="6" max="6" width="13.625" style="4" customWidth="1"/>
    <col min="7" max="7" width="14.125" style="4" customWidth="1"/>
    <col min="8" max="8" width="24.25" style="4" customWidth="1"/>
    <col min="9" max="11" width="9" style="2"/>
    <col min="12" max="12" width="18.875" style="2" customWidth="1"/>
    <col min="13" max="13" width="23.5" style="2" customWidth="1"/>
    <col min="14" max="15" width="9" style="2"/>
    <col min="16" max="16" width="15.25" style="2" customWidth="1"/>
    <col min="17" max="16384" width="9" style="2"/>
  </cols>
  <sheetData>
    <row r="1" ht="53" customHeight="1" spans="1:10">
      <c r="A1" s="5"/>
      <c r="B1" s="6" t="s">
        <v>0</v>
      </c>
      <c r="C1" s="6"/>
      <c r="D1" s="6"/>
      <c r="E1" s="6"/>
      <c r="F1" s="6"/>
      <c r="G1" s="6"/>
      <c r="H1" s="6"/>
      <c r="I1" s="6"/>
      <c r="J1" s="5"/>
    </row>
    <row r="2" s="1" customFormat="1" ht="48" customHeight="1" spans="1:9">
      <c r="A2" s="7" t="s">
        <v>1</v>
      </c>
      <c r="B2" s="8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7" t="s">
        <v>9</v>
      </c>
    </row>
    <row r="3" ht="51" customHeight="1" spans="1:11">
      <c r="A3" s="10">
        <v>1</v>
      </c>
      <c r="B3" s="11" t="s">
        <v>10</v>
      </c>
      <c r="C3" s="12">
        <v>5000</v>
      </c>
      <c r="D3" s="13" t="s">
        <v>11</v>
      </c>
      <c r="E3" s="13" t="str">
        <f>_xlfn.DISPIMG("ID_0237F32076C64D85BDD4B7F00A41AF8C",1)</f>
        <v>=DISPIMG("ID_0237F32076C64D85BDD4B7F00A41AF8C",1)</v>
      </c>
      <c r="F3" s="12"/>
      <c r="G3" s="12"/>
      <c r="H3" s="12"/>
      <c r="I3" s="10"/>
      <c r="K3" s="22"/>
    </row>
    <row r="4" ht="51" customHeight="1" spans="1:11">
      <c r="A4" s="10">
        <v>2</v>
      </c>
      <c r="B4" s="11" t="s">
        <v>12</v>
      </c>
      <c r="C4" s="12">
        <v>150</v>
      </c>
      <c r="D4" s="13" t="s">
        <v>13</v>
      </c>
      <c r="E4" s="13" t="str">
        <f>_xlfn.DISPIMG("ID_B89ED14CD23747519ED485BE58549111",1)</f>
        <v>=DISPIMG("ID_B89ED14CD23747519ED485BE58549111",1)</v>
      </c>
      <c r="F4" s="12"/>
      <c r="G4" s="12"/>
      <c r="H4" s="12"/>
      <c r="I4" s="10"/>
      <c r="J4" s="22"/>
      <c r="K4" s="22"/>
    </row>
    <row r="5" ht="51" customHeight="1" spans="1:12">
      <c r="A5" s="10">
        <v>3</v>
      </c>
      <c r="B5" s="11" t="s">
        <v>14</v>
      </c>
      <c r="C5" s="12">
        <v>200</v>
      </c>
      <c r="D5" s="13" t="s">
        <v>11</v>
      </c>
      <c r="E5" s="13" t="str">
        <f>_xlfn.DISPIMG("ID_30958620FD384A769569AADB7E317E41",1)</f>
        <v>=DISPIMG("ID_30958620FD384A769569AADB7E317E41",1)</v>
      </c>
      <c r="F5" s="12"/>
      <c r="G5" s="12"/>
      <c r="H5" s="12"/>
      <c r="I5" s="10"/>
      <c r="L5" s="22"/>
    </row>
    <row r="6" ht="51" customHeight="1" spans="1:12">
      <c r="A6" s="10">
        <v>4</v>
      </c>
      <c r="B6" s="11" t="s">
        <v>15</v>
      </c>
      <c r="C6" s="12">
        <v>50</v>
      </c>
      <c r="D6" s="13" t="s">
        <v>13</v>
      </c>
      <c r="E6" s="13" t="str">
        <f>_xlfn.DISPIMG("ID_3DA662D548B04216B9AA46413FB2A4C0",1)</f>
        <v>=DISPIMG("ID_3DA662D548B04216B9AA46413FB2A4C0",1)</v>
      </c>
      <c r="F6" s="12"/>
      <c r="G6" s="12"/>
      <c r="H6" s="13"/>
      <c r="I6" s="10"/>
      <c r="K6" s="3"/>
      <c r="L6" s="23"/>
    </row>
    <row r="7" ht="51" customHeight="1" spans="1:14">
      <c r="A7" s="10">
        <v>5</v>
      </c>
      <c r="B7" s="11" t="s">
        <v>16</v>
      </c>
      <c r="C7" s="12">
        <v>100</v>
      </c>
      <c r="D7" s="13" t="s">
        <v>17</v>
      </c>
      <c r="E7" s="13" t="str">
        <f>_xlfn.DISPIMG("ID_AC346D4591384E609197A952B2534A8B",1)</f>
        <v>=DISPIMG("ID_AC346D4591384E609197A952B2534A8B",1)</v>
      </c>
      <c r="F7" s="12"/>
      <c r="G7" s="12"/>
      <c r="H7" s="12"/>
      <c r="I7" s="10"/>
      <c r="N7" s="22"/>
    </row>
    <row r="8" ht="51" customHeight="1" spans="1:17">
      <c r="A8" s="10">
        <v>6</v>
      </c>
      <c r="B8" s="11" t="s">
        <v>18</v>
      </c>
      <c r="C8" s="12">
        <v>50</v>
      </c>
      <c r="D8" s="13" t="s">
        <v>19</v>
      </c>
      <c r="E8" s="13" t="str">
        <f>_xlfn.DISPIMG("ID_6CE9DEDF8ADF4456889B334E14F8F0F7",1)</f>
        <v>=DISPIMG("ID_6CE9DEDF8ADF4456889B334E14F8F0F7",1)</v>
      </c>
      <c r="F8" s="12"/>
      <c r="G8" s="12"/>
      <c r="H8" s="12"/>
      <c r="I8" s="10"/>
      <c r="N8" s="24"/>
      <c r="Q8" s="3"/>
    </row>
    <row r="9" ht="51" customHeight="1" spans="1:14">
      <c r="A9" s="10">
        <v>7</v>
      </c>
      <c r="B9" s="11" t="s">
        <v>20</v>
      </c>
      <c r="C9" s="12">
        <v>100</v>
      </c>
      <c r="D9" s="13" t="s">
        <v>21</v>
      </c>
      <c r="E9" s="13" t="str">
        <f>_xlfn.DISPIMG("ID_6CEF1A9A92664829ADA79D069164FEA6",1)</f>
        <v>=DISPIMG("ID_6CEF1A9A92664829ADA79D069164FEA6",1)</v>
      </c>
      <c r="F9" s="12"/>
      <c r="G9" s="12"/>
      <c r="H9" s="12"/>
      <c r="I9" s="10"/>
      <c r="N9" s="22"/>
    </row>
    <row r="10" ht="51" customHeight="1" spans="1:13">
      <c r="A10" s="10">
        <v>8</v>
      </c>
      <c r="B10" s="11" t="s">
        <v>22</v>
      </c>
      <c r="C10" s="12">
        <v>10</v>
      </c>
      <c r="D10" s="13" t="s">
        <v>21</v>
      </c>
      <c r="E10" s="13" t="str">
        <f>_xlfn.DISPIMG("ID_2D33090BF0E843D8A0896A06CE45D26A",1)</f>
        <v>=DISPIMG("ID_2D33090BF0E843D8A0896A06CE45D26A",1)</v>
      </c>
      <c r="F10" s="12"/>
      <c r="G10" s="12"/>
      <c r="H10" s="12"/>
      <c r="I10" s="10"/>
      <c r="M10" s="22"/>
    </row>
    <row r="11" ht="51" customHeight="1" spans="1:13">
      <c r="A11" s="10">
        <v>9</v>
      </c>
      <c r="B11" s="11" t="s">
        <v>23</v>
      </c>
      <c r="C11" s="12">
        <v>10</v>
      </c>
      <c r="D11" s="13" t="s">
        <v>21</v>
      </c>
      <c r="E11" s="13" t="str">
        <f>_xlfn.DISPIMG("ID_879C790F6F9A4727A90493DC9C723AA7",1)</f>
        <v>=DISPIMG("ID_879C790F6F9A4727A90493DC9C723AA7",1)</v>
      </c>
      <c r="F11" s="12"/>
      <c r="G11" s="12"/>
      <c r="H11" s="12"/>
      <c r="I11" s="10"/>
      <c r="M11" s="22"/>
    </row>
    <row r="12" ht="51" customHeight="1" spans="1:13">
      <c r="A12" s="10">
        <v>10</v>
      </c>
      <c r="B12" s="11" t="s">
        <v>24</v>
      </c>
      <c r="C12" s="12">
        <v>20</v>
      </c>
      <c r="D12" s="13" t="s">
        <v>19</v>
      </c>
      <c r="E12" s="13" t="str">
        <f>_xlfn.DISPIMG("ID_05F6937C7D5F4CB5884DAAF0F2B7138A",1)</f>
        <v>=DISPIMG("ID_05F6937C7D5F4CB5884DAAF0F2B7138A",1)</v>
      </c>
      <c r="F12" s="12"/>
      <c r="G12" s="12"/>
      <c r="H12" s="12"/>
      <c r="I12" s="10"/>
      <c r="M12" s="22"/>
    </row>
    <row r="13" ht="51" customHeight="1" spans="1:13">
      <c r="A13" s="10">
        <v>11</v>
      </c>
      <c r="B13" s="11" t="s">
        <v>25</v>
      </c>
      <c r="C13" s="12">
        <v>500</v>
      </c>
      <c r="D13" s="13" t="s">
        <v>11</v>
      </c>
      <c r="E13" s="13" t="str">
        <f>_xlfn.DISPIMG("ID_A579FB2F309440E0960B801B09885BBA",1)</f>
        <v>=DISPIMG("ID_A579FB2F309440E0960B801B09885BBA",1)</v>
      </c>
      <c r="F13" s="12"/>
      <c r="G13" s="12"/>
      <c r="H13" s="12"/>
      <c r="I13" s="10"/>
      <c r="M13" s="22"/>
    </row>
    <row r="14" ht="51" customHeight="1" spans="1:12">
      <c r="A14" s="10">
        <v>12</v>
      </c>
      <c r="B14" s="11" t="s">
        <v>26</v>
      </c>
      <c r="C14" s="12">
        <v>40</v>
      </c>
      <c r="D14" s="13" t="s">
        <v>21</v>
      </c>
      <c r="E14" s="13" t="str">
        <f>_xlfn.DISPIMG("ID_7B7704755A954E55AC4619473C8C89B5",1)</f>
        <v>=DISPIMG("ID_7B7704755A954E55AC4619473C8C89B5",1)</v>
      </c>
      <c r="F14" s="12"/>
      <c r="G14" s="12"/>
      <c r="H14" s="12"/>
      <c r="I14" s="10"/>
      <c r="L14" s="22"/>
    </row>
    <row r="15" ht="51" customHeight="1" spans="1:12">
      <c r="A15" s="10">
        <v>13</v>
      </c>
      <c r="B15" s="11" t="s">
        <v>27</v>
      </c>
      <c r="C15" s="14">
        <v>25</v>
      </c>
      <c r="D15" s="11" t="s">
        <v>28</v>
      </c>
      <c r="E15" s="13" t="str">
        <f>_xlfn.DISPIMG("ID_2DF8F5F84E2D4C239514CE473E2F3D89",1)</f>
        <v>=DISPIMG("ID_2DF8F5F84E2D4C239514CE473E2F3D89",1)</v>
      </c>
      <c r="F15" s="12"/>
      <c r="G15" s="12"/>
      <c r="H15" s="14"/>
      <c r="I15" s="10"/>
      <c r="L15" s="22"/>
    </row>
    <row r="16" ht="51" customHeight="1" spans="1:14">
      <c r="A16" s="10">
        <v>14</v>
      </c>
      <c r="B16" s="11" t="s">
        <v>29</v>
      </c>
      <c r="C16" s="12">
        <v>50</v>
      </c>
      <c r="D16" s="13" t="s">
        <v>17</v>
      </c>
      <c r="E16" s="13" t="str">
        <f>_xlfn.DISPIMG("ID_AEE5BD33E83445CD9EB84F4F467C96C1",1)</f>
        <v>=DISPIMG("ID_AEE5BD33E83445CD9EB84F4F467C96C1",1)</v>
      </c>
      <c r="F16" s="12"/>
      <c r="G16" s="12"/>
      <c r="H16" s="12"/>
      <c r="I16" s="10"/>
      <c r="J16" s="25"/>
      <c r="M16" s="25"/>
      <c r="N16" s="25"/>
    </row>
    <row r="17" ht="51" customHeight="1" spans="1:11">
      <c r="A17" s="10">
        <v>15</v>
      </c>
      <c r="B17" s="11" t="s">
        <v>30</v>
      </c>
      <c r="C17" s="12">
        <v>22</v>
      </c>
      <c r="D17" s="13" t="s">
        <v>31</v>
      </c>
      <c r="E17" s="13" t="str">
        <f>_xlfn.DISPIMG("ID_036C2F0A94C342A782550C1F309DD90F",1)</f>
        <v>=DISPIMG("ID_036C2F0A94C342A782550C1F309DD90F",1)</v>
      </c>
      <c r="F17" s="12"/>
      <c r="G17" s="12"/>
      <c r="H17" s="12"/>
      <c r="I17" s="10"/>
      <c r="K17" s="22"/>
    </row>
    <row r="18" ht="51" customHeight="1" spans="1:11">
      <c r="A18" s="10">
        <v>16</v>
      </c>
      <c r="B18" s="11" t="s">
        <v>32</v>
      </c>
      <c r="C18" s="12">
        <v>2</v>
      </c>
      <c r="D18" s="13" t="s">
        <v>28</v>
      </c>
      <c r="E18" s="13" t="str">
        <f>_xlfn.DISPIMG("ID_1B34E8980CE04BB58EA511C2F4B1A1B9",1)</f>
        <v>=DISPIMG("ID_1B34E8980CE04BB58EA511C2F4B1A1B9",1)</v>
      </c>
      <c r="F18" s="12"/>
      <c r="G18" s="12"/>
      <c r="H18" s="12"/>
      <c r="I18" s="10"/>
      <c r="K18" s="22"/>
    </row>
    <row r="19" ht="51" customHeight="1" spans="1:11">
      <c r="A19" s="10">
        <v>17</v>
      </c>
      <c r="B19" s="11" t="s">
        <v>33</v>
      </c>
      <c r="C19" s="12">
        <v>1</v>
      </c>
      <c r="D19" s="13" t="s">
        <v>21</v>
      </c>
      <c r="E19" s="13" t="str">
        <f>_xlfn.DISPIMG("ID_82F3A6B19C2E463FB43AC227D4F0AD5E",1)</f>
        <v>=DISPIMG("ID_82F3A6B19C2E463FB43AC227D4F0AD5E",1)</v>
      </c>
      <c r="F19" s="12"/>
      <c r="G19" s="12"/>
      <c r="H19" s="12"/>
      <c r="I19" s="10"/>
      <c r="K19" s="22"/>
    </row>
    <row r="20" ht="48" customHeight="1" spans="1:9">
      <c r="A20" s="15" t="s">
        <v>34</v>
      </c>
      <c r="B20" s="16"/>
      <c r="C20" s="17"/>
      <c r="D20" s="18"/>
      <c r="E20" s="16"/>
      <c r="F20" s="19" t="s">
        <v>35</v>
      </c>
      <c r="G20" s="20"/>
      <c r="H20" s="21" t="s">
        <v>36</v>
      </c>
      <c r="I20" s="26"/>
    </row>
  </sheetData>
  <mergeCells count="5">
    <mergeCell ref="B1:I1"/>
    <mergeCell ref="A20:B20"/>
    <mergeCell ref="C20:E20"/>
    <mergeCell ref="F20:G20"/>
    <mergeCell ref="H20:I20"/>
  </mergeCells>
  <pageMargins left="0.75" right="0.75" top="1" bottom="1" header="0.5" footer="0.5"/>
  <pageSetup paperSize="9" scale="58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印记</cp:lastModifiedBy>
  <dcterms:created xsi:type="dcterms:W3CDTF">2021-09-30T02:26:00Z</dcterms:created>
  <dcterms:modified xsi:type="dcterms:W3CDTF">2025-04-22T04:22:03Z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090F383063104B97B90BEF16E4951E10_13</vt:lpwstr>
  </property>
</Properties>
</file>