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ellimages.xml" ContentType="application/vnd.wps-officedocument.cellim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保洁材料" sheetId="44" r:id="rId1"/>
  </sheets>
  <definedNames>
    <definedName name="_xlnm._FilterDatabase" localSheetId="0" hidden="1">保洁材料!$A$3:$J$20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ellimages.xml><?xml version="1.0" encoding="utf-8"?>
<etc:cellImages xmlns:xdr="http://schemas.openxmlformats.org/drawingml/2006/spreadsheetDrawing" xmlns:r="http://schemas.openxmlformats.org/officeDocument/2006/relationships" xmlns:a="http://schemas.openxmlformats.org/drawingml/2006/main" xmlns:etc="http://www.wps.cn/officeDocument/2017/etCustomData">
  <etc:cellImage>
    <xdr:pic>
      <xdr:nvPicPr>
        <xdr:cNvPr id="2" name="ID_A42D5E0DC4A84F289A65E43B5465C4C9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200400" y="1193800"/>
          <a:ext cx="1876425" cy="188595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3" name="ID_F158CB7A808A41919A426A9C6509EC88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3200400" y="2590800"/>
          <a:ext cx="1762125" cy="185737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4" name="ID_58C20EF4BD5E45D989FA4F83A046230D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3200400" y="3987800"/>
          <a:ext cx="4495800" cy="235267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5" name="ID_77A4603EE24644BCA4924951D424656C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3200400" y="4686300"/>
          <a:ext cx="1971675" cy="127635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6" name="ID_4AAE5497291047E9BF912E11FA256066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3200400" y="5384800"/>
          <a:ext cx="1533525" cy="182880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7" name="ID_EC48101221F6469A938FA55FCF49393F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3200400" y="6083300"/>
          <a:ext cx="3314700" cy="225742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8" name="ID_9AA4566AFF134903A4F15B06026A5189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3200400" y="7480300"/>
          <a:ext cx="3400425" cy="277177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9" name="ID_6E50B218E8804C1790DE8780EC85CD23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3200400" y="8877300"/>
          <a:ext cx="3381375" cy="274320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10" name="ID_3B241A1229624375929A4E66FD23BF66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>
          <a:off x="3200400" y="9575800"/>
          <a:ext cx="1866900" cy="146685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11" name="ID_29004541ED7746B1A87E98141E3F2BE6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3200400" y="10274300"/>
          <a:ext cx="3781425" cy="330517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12" name="ID_BA3BD6FA181D4257AE487C84EFC2C113"/>
        <xdr:cNvPicPr>
          <a:picLocks noChangeAspect="1"/>
        </xdr:cNvPicPr>
      </xdr:nvPicPr>
      <xdr:blipFill>
        <a:blip r:embed="rId11"/>
        <a:stretch>
          <a:fillRect/>
        </a:stretch>
      </xdr:blipFill>
      <xdr:spPr>
        <a:xfrm>
          <a:off x="3200400" y="9093200"/>
          <a:ext cx="1543050" cy="183832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13" name="ID_FA91B9430CFC4868B0265E847A2B105A"/>
        <xdr:cNvPicPr>
          <a:picLocks noChangeAspect="1"/>
        </xdr:cNvPicPr>
      </xdr:nvPicPr>
      <xdr:blipFill>
        <a:blip r:embed="rId12"/>
        <a:stretch>
          <a:fillRect/>
        </a:stretch>
      </xdr:blipFill>
      <xdr:spPr>
        <a:xfrm>
          <a:off x="3200400" y="9779000"/>
          <a:ext cx="1724025" cy="1228725"/>
        </a:xfrm>
        <a:prstGeom prst="rect">
          <a:avLst/>
        </a:prstGeom>
        <a:noFill/>
        <a:ln w="9525">
          <a:noFill/>
        </a:ln>
      </xdr:spPr>
    </xdr:pic>
  </etc:cellImage>
</etc:cellImages>
</file>

<file path=xl/sharedStrings.xml><?xml version="1.0" encoding="utf-8"?>
<sst xmlns="http://schemas.openxmlformats.org/spreadsheetml/2006/main" count="61" uniqueCount="33">
  <si>
    <t>购物清单</t>
  </si>
  <si>
    <t xml:space="preserve">   单位：和田市玉龙喀什镇小学</t>
  </si>
  <si>
    <t>序号</t>
  </si>
  <si>
    <t>月</t>
  </si>
  <si>
    <t>日</t>
  </si>
  <si>
    <t>物品名称</t>
  </si>
  <si>
    <t>规格</t>
  </si>
  <si>
    <t>单位</t>
  </si>
  <si>
    <t>数量</t>
  </si>
  <si>
    <t>单价</t>
  </si>
  <si>
    <t>合计</t>
  </si>
  <si>
    <t>种类</t>
  </si>
  <si>
    <t>水龙头（15）</t>
  </si>
  <si>
    <t>个</t>
  </si>
  <si>
    <t>五金材料</t>
  </si>
  <si>
    <t>电工胶带</t>
  </si>
  <si>
    <t>卷</t>
  </si>
  <si>
    <t>弯头单冷水龙头</t>
  </si>
  <si>
    <t>国标电线2.5平方</t>
  </si>
  <si>
    <t>卷（100米）</t>
  </si>
  <si>
    <t>软水管（16的1卷、20的1卷、25的9卷、32的12卷）</t>
  </si>
  <si>
    <t>水管卡箍（小的4个、中的18个、大的22个）</t>
  </si>
  <si>
    <t>阀门芯（25）</t>
  </si>
  <si>
    <t>阀门（25）</t>
  </si>
  <si>
    <t>阀门（32）</t>
  </si>
  <si>
    <t>活接阀门（25）</t>
  </si>
  <si>
    <t>活接阀门（32）</t>
  </si>
  <si>
    <t>进水软管（80cm）</t>
  </si>
  <si>
    <t>根</t>
  </si>
  <si>
    <t>生料带</t>
  </si>
  <si>
    <t>下水软管（1米）</t>
  </si>
  <si>
    <t>放水阀32（手按）</t>
  </si>
  <si>
    <t>放水阀32（脚踩）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</si>
</sst>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8"/>
      <color theme="1"/>
      <name val="宋体"/>
      <charset val="134"/>
    </font>
    <font>
      <b/>
      <sz val="12"/>
      <color theme="1"/>
      <name val="宋体"/>
      <charset val="134"/>
    </font>
    <font>
      <sz val="11"/>
      <color theme="1"/>
      <name val="宋体"/>
      <charset val="134"/>
    </font>
    <font>
      <sz val="9"/>
      <color theme="1"/>
      <name val="宋体"/>
      <charset val="134"/>
      <scheme val="minor"/>
    </font>
    <font>
      <sz val="12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5" borderId="6" applyNumberFormat="0" applyAlignment="0" applyProtection="0">
      <alignment vertical="center"/>
    </xf>
    <xf numFmtId="0" fontId="18" fillId="6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2" borderId="0" xfId="0" applyFont="1" applyFill="1">
      <alignment vertical="center"/>
    </xf>
    <xf numFmtId="0" fontId="0" fillId="2" borderId="0" xfId="0" applyFill="1">
      <alignment vertical="center"/>
    </xf>
    <xf numFmtId="0" fontId="2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cellimages.xml.rels><?xml version="1.0" encoding="UTF-8" standalone="yes"?>
<Relationships xmlns="http://schemas.openxmlformats.org/package/2006/relationships"><Relationship Id="rId9" Type="http://schemas.openxmlformats.org/officeDocument/2006/relationships/image" Target="media/image9.png"/><Relationship Id="rId8" Type="http://schemas.openxmlformats.org/officeDocument/2006/relationships/image" Target="media/image8.png"/><Relationship Id="rId7" Type="http://schemas.openxmlformats.org/officeDocument/2006/relationships/image" Target="media/image7.png"/><Relationship Id="rId6" Type="http://schemas.openxmlformats.org/officeDocument/2006/relationships/image" Target="media/image6.png"/><Relationship Id="rId5" Type="http://schemas.openxmlformats.org/officeDocument/2006/relationships/image" Target="media/image5.png"/><Relationship Id="rId4" Type="http://schemas.openxmlformats.org/officeDocument/2006/relationships/image" Target="media/image4.png"/><Relationship Id="rId3" Type="http://schemas.openxmlformats.org/officeDocument/2006/relationships/image" Target="media/image3.png"/><Relationship Id="rId2" Type="http://schemas.openxmlformats.org/officeDocument/2006/relationships/image" Target="media/image2.png"/><Relationship Id="rId12" Type="http://schemas.openxmlformats.org/officeDocument/2006/relationships/image" Target="media/image12.png"/><Relationship Id="rId11" Type="http://schemas.openxmlformats.org/officeDocument/2006/relationships/image" Target="media/image11.png"/><Relationship Id="rId10" Type="http://schemas.openxmlformats.org/officeDocument/2006/relationships/image" Target="media/image10.png"/><Relationship Id="rId1" Type="http://schemas.openxmlformats.org/officeDocument/2006/relationships/image" Target="media/image1.png"/></Relationships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www.wps.cn/officeDocument/2020/cellImage" Target="cellimag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showZeros="0" tabSelected="1" workbookViewId="0">
      <selection activeCell="L15" sqref="L15"/>
    </sheetView>
  </sheetViews>
  <sheetFormatPr defaultColWidth="9" defaultRowHeight="13.5"/>
  <cols>
    <col min="1" max="1" width="4.75" style="2" customWidth="1"/>
    <col min="2" max="3" width="3.5" style="2" customWidth="1"/>
    <col min="4" max="4" width="30.25" style="2" customWidth="1"/>
    <col min="5" max="5" width="11.375" style="2" customWidth="1"/>
    <col min="6" max="8" width="5.625" style="2" customWidth="1"/>
    <col min="9" max="9" width="8.375" style="2" customWidth="1"/>
    <col min="10" max="10" width="9.875" style="2" customWidth="1"/>
    <col min="11" max="16384" width="9" style="2"/>
  </cols>
  <sheetData>
    <row r="1" ht="27" customHeight="1" spans="1:10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</row>
    <row r="2" s="1" customFormat="1" ht="23" customHeight="1" spans="1:10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</row>
    <row r="3" ht="36" customHeight="1" spans="1:10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5" t="s">
        <v>10</v>
      </c>
      <c r="J3" s="5" t="s">
        <v>11</v>
      </c>
    </row>
    <row r="4" ht="40" customHeight="1" spans="1:10">
      <c r="A4" s="6">
        <f>IF(D4=0,0,SUBTOTAL(3,D$4:D4))</f>
        <v>1</v>
      </c>
      <c r="B4" s="6">
        <v>2</v>
      </c>
      <c r="C4" s="6">
        <v>16</v>
      </c>
      <c r="D4" s="7" t="s">
        <v>12</v>
      </c>
      <c r="E4" s="7" t="str">
        <f>_xlfn.DISPIMG("ID_A42D5E0DC4A84F289A65E43B5465C4C9",1)</f>
        <v>=DISPIMG("ID_A42D5E0DC4A84F289A65E43B5465C4C9",1)</v>
      </c>
      <c r="F4" s="7" t="s">
        <v>13</v>
      </c>
      <c r="G4" s="7">
        <v>120</v>
      </c>
      <c r="H4" s="6">
        <v>10</v>
      </c>
      <c r="I4" s="7">
        <v>1200</v>
      </c>
      <c r="J4" s="6" t="s">
        <v>14</v>
      </c>
    </row>
    <row r="5" ht="40" customHeight="1" spans="1:10">
      <c r="A5" s="6">
        <f>IF(D5=0,0,SUBTOTAL(3,D$4:D5))</f>
        <v>2</v>
      </c>
      <c r="B5" s="6">
        <v>2</v>
      </c>
      <c r="C5" s="6">
        <v>16</v>
      </c>
      <c r="D5" s="8" t="s">
        <v>15</v>
      </c>
      <c r="E5" s="8"/>
      <c r="F5" s="8" t="s">
        <v>16</v>
      </c>
      <c r="G5" s="7">
        <v>8</v>
      </c>
      <c r="H5" s="6">
        <v>5</v>
      </c>
      <c r="I5" s="7">
        <v>40</v>
      </c>
      <c r="J5" s="6" t="s">
        <v>14</v>
      </c>
    </row>
    <row r="6" ht="40" customHeight="1" spans="1:10">
      <c r="A6" s="6">
        <f>IF(D6=0,0,SUBTOTAL(3,D$4:D6))</f>
        <v>3</v>
      </c>
      <c r="B6" s="6">
        <v>2</v>
      </c>
      <c r="C6" s="6">
        <v>16</v>
      </c>
      <c r="D6" s="8" t="s">
        <v>17</v>
      </c>
      <c r="E6" s="8" t="str">
        <f>_xlfn.DISPIMG("ID_F158CB7A808A41919A426A9C6509EC88",1)</f>
        <v>=DISPIMG("ID_F158CB7A808A41919A426A9C6509EC88",1)</v>
      </c>
      <c r="F6" s="8" t="s">
        <v>13</v>
      </c>
      <c r="G6" s="7">
        <v>41</v>
      </c>
      <c r="H6" s="6">
        <v>30</v>
      </c>
      <c r="I6" s="7">
        <v>1230</v>
      </c>
      <c r="J6" s="6" t="s">
        <v>14</v>
      </c>
    </row>
    <row r="7" ht="40" customHeight="1" spans="1:10">
      <c r="A7" s="6">
        <f>IF(D7=0,0,SUBTOTAL(3,D$4:D7))</f>
        <v>4</v>
      </c>
      <c r="B7" s="6">
        <v>2</v>
      </c>
      <c r="C7" s="6">
        <v>16</v>
      </c>
      <c r="D7" s="8" t="s">
        <v>18</v>
      </c>
      <c r="E7" s="8"/>
      <c r="F7" s="9" t="s">
        <v>19</v>
      </c>
      <c r="G7" s="7">
        <v>2</v>
      </c>
      <c r="H7" s="6">
        <v>150</v>
      </c>
      <c r="I7" s="7">
        <v>300</v>
      </c>
      <c r="J7" s="6" t="s">
        <v>14</v>
      </c>
    </row>
    <row r="8" ht="40" customHeight="1" spans="1:10">
      <c r="A8" s="6">
        <f>IF(D8=0,0,SUBTOTAL(3,D$4:D8))</f>
        <v>5</v>
      </c>
      <c r="B8" s="6">
        <v>2</v>
      </c>
      <c r="C8" s="6">
        <v>16</v>
      </c>
      <c r="D8" s="10" t="s">
        <v>20</v>
      </c>
      <c r="E8" s="8" t="str">
        <f>_xlfn.DISPIMG("ID_58C20EF4BD5E45D989FA4F83A046230D",1)</f>
        <v>=DISPIMG("ID_58C20EF4BD5E45D989FA4F83A046230D",1)</v>
      </c>
      <c r="F8" s="7" t="s">
        <v>16</v>
      </c>
      <c r="G8" s="8">
        <v>23</v>
      </c>
      <c r="H8" s="6">
        <v>120</v>
      </c>
      <c r="I8" s="7">
        <v>2760</v>
      </c>
      <c r="J8" s="6" t="s">
        <v>14</v>
      </c>
    </row>
    <row r="9" ht="40" customHeight="1" spans="1:10">
      <c r="A9" s="6">
        <f>IF(D9=0,0,SUBTOTAL(3,D$4:D9))</f>
        <v>6</v>
      </c>
      <c r="B9" s="6">
        <v>2</v>
      </c>
      <c r="C9" s="6">
        <v>16</v>
      </c>
      <c r="D9" s="10" t="s">
        <v>21</v>
      </c>
      <c r="E9" s="8" t="str">
        <f>_xlfn.DISPIMG("ID_77A4603EE24644BCA4924951D424656C",1)</f>
        <v>=DISPIMG("ID_77A4603EE24644BCA4924951D424656C",1)</v>
      </c>
      <c r="F9" s="8" t="s">
        <v>13</v>
      </c>
      <c r="G9" s="7">
        <v>34</v>
      </c>
      <c r="H9" s="6">
        <v>2</v>
      </c>
      <c r="I9" s="7">
        <v>68</v>
      </c>
      <c r="J9" s="6" t="s">
        <v>14</v>
      </c>
    </row>
    <row r="10" ht="40" customHeight="1" spans="1:10">
      <c r="A10" s="6">
        <f>IF(D10=0,0,SUBTOTAL(3,D$4:D10))</f>
        <v>7</v>
      </c>
      <c r="B10" s="6">
        <v>2</v>
      </c>
      <c r="C10" s="6">
        <v>16</v>
      </c>
      <c r="D10" s="8" t="s">
        <v>22</v>
      </c>
      <c r="E10" s="8" t="str">
        <f>_xlfn.DISPIMG("ID_4AAE5497291047E9BF912E11FA256066",1)</f>
        <v>=DISPIMG("ID_4AAE5497291047E9BF912E11FA256066",1)</v>
      </c>
      <c r="F10" s="8" t="s">
        <v>13</v>
      </c>
      <c r="G10" s="7">
        <v>20</v>
      </c>
      <c r="H10" s="6">
        <v>8</v>
      </c>
      <c r="I10" s="7">
        <v>160</v>
      </c>
      <c r="J10" s="6" t="s">
        <v>14</v>
      </c>
    </row>
    <row r="11" ht="40" customHeight="1" spans="1:10">
      <c r="A11" s="6">
        <f>IF(D11=0,0,SUBTOTAL(3,D$4:D11))</f>
        <v>8</v>
      </c>
      <c r="B11" s="6">
        <v>2</v>
      </c>
      <c r="C11" s="6">
        <v>16</v>
      </c>
      <c r="D11" s="8" t="s">
        <v>23</v>
      </c>
      <c r="E11" s="8" t="str">
        <f>_xlfn.DISPIMG("ID_EC48101221F6469A938FA55FCF49393F",1)</f>
        <v>=DISPIMG("ID_EC48101221F6469A938FA55FCF49393F",1)</v>
      </c>
      <c r="F11" s="8" t="s">
        <v>13</v>
      </c>
      <c r="G11" s="8">
        <v>20</v>
      </c>
      <c r="H11" s="6">
        <v>15</v>
      </c>
      <c r="I11" s="7">
        <v>300</v>
      </c>
      <c r="J11" s="6" t="s">
        <v>14</v>
      </c>
    </row>
    <row r="12" ht="40" customHeight="1" spans="1:10">
      <c r="A12" s="6">
        <f>IF(D12=0,0,SUBTOTAL(3,D$4:D12))</f>
        <v>9</v>
      </c>
      <c r="B12" s="6">
        <v>2</v>
      </c>
      <c r="C12" s="6">
        <v>16</v>
      </c>
      <c r="D12" s="10" t="s">
        <v>24</v>
      </c>
      <c r="E12" s="8" t="str">
        <f>_xlfn.DISPIMG("ID_EC48101221F6469A938FA55FCF49393F",1)</f>
        <v>=DISPIMG("ID_EC48101221F6469A938FA55FCF49393F",1)</v>
      </c>
      <c r="F12" s="8" t="s">
        <v>13</v>
      </c>
      <c r="G12" s="8">
        <v>10</v>
      </c>
      <c r="H12" s="6">
        <v>20</v>
      </c>
      <c r="I12" s="7">
        <v>200</v>
      </c>
      <c r="J12" s="6" t="s">
        <v>14</v>
      </c>
    </row>
    <row r="13" ht="40" customHeight="1" spans="1:10">
      <c r="A13" s="6">
        <f>IF(D13=0,0,SUBTOTAL(3,D$4:D13))</f>
        <v>10</v>
      </c>
      <c r="B13" s="6">
        <v>2</v>
      </c>
      <c r="C13" s="6">
        <v>16</v>
      </c>
      <c r="D13" s="8" t="s">
        <v>25</v>
      </c>
      <c r="E13" s="7" t="str">
        <f>_xlfn.DISPIMG("ID_9AA4566AFF134903A4F15B06026A5189",1)</f>
        <v>=DISPIMG("ID_9AA4566AFF134903A4F15B06026A5189",1)</v>
      </c>
      <c r="F13" s="8" t="s">
        <v>13</v>
      </c>
      <c r="G13" s="6">
        <v>20</v>
      </c>
      <c r="H13" s="6">
        <v>15</v>
      </c>
      <c r="I13" s="7">
        <v>300</v>
      </c>
      <c r="J13" s="6" t="s">
        <v>14</v>
      </c>
    </row>
    <row r="14" ht="40" customHeight="1" spans="1:10">
      <c r="A14" s="6">
        <f>IF(D14=0,0,SUBTOTAL(3,D$4:D14))</f>
        <v>11</v>
      </c>
      <c r="B14" s="6">
        <v>2</v>
      </c>
      <c r="C14" s="6">
        <v>16</v>
      </c>
      <c r="D14" s="8" t="s">
        <v>26</v>
      </c>
      <c r="E14" s="7" t="str">
        <f>_xlfn.DISPIMG("ID_9AA4566AFF134903A4F15B06026A5189",1)</f>
        <v>=DISPIMG("ID_9AA4566AFF134903A4F15B06026A5189",1)</v>
      </c>
      <c r="F14" s="8" t="s">
        <v>13</v>
      </c>
      <c r="G14" s="6">
        <v>10</v>
      </c>
      <c r="H14" s="6">
        <v>20</v>
      </c>
      <c r="I14" s="7">
        <v>200</v>
      </c>
      <c r="J14" s="6" t="s">
        <v>14</v>
      </c>
    </row>
    <row r="15" ht="40" customHeight="1" spans="1:10">
      <c r="A15" s="6">
        <f>IF(D15=0,0,SUBTOTAL(3,D$4:D15))</f>
        <v>12</v>
      </c>
      <c r="B15" s="6">
        <v>2</v>
      </c>
      <c r="C15" s="6">
        <v>16</v>
      </c>
      <c r="D15" s="11" t="s">
        <v>27</v>
      </c>
      <c r="E15" s="7" t="str">
        <f>_xlfn.DISPIMG("ID_6E50B218E8804C1790DE8780EC85CD23",1)</f>
        <v>=DISPIMG("ID_6E50B218E8804C1790DE8780EC85CD23",1)</v>
      </c>
      <c r="F15" s="8" t="s">
        <v>28</v>
      </c>
      <c r="G15" s="6">
        <v>20</v>
      </c>
      <c r="H15" s="6">
        <v>16</v>
      </c>
      <c r="I15" s="7">
        <v>320</v>
      </c>
      <c r="J15" s="6" t="s">
        <v>14</v>
      </c>
    </row>
    <row r="16" ht="40" customHeight="1" spans="1:10">
      <c r="A16" s="6">
        <f>IF(D16=0,0,SUBTOTAL(3,D$4:D16))</f>
        <v>13</v>
      </c>
      <c r="B16" s="6">
        <v>2</v>
      </c>
      <c r="C16" s="6">
        <v>16</v>
      </c>
      <c r="D16" s="11" t="s">
        <v>29</v>
      </c>
      <c r="E16" s="7" t="str">
        <f>_xlfn.DISPIMG("ID_3B241A1229624375929A4E66FD23BF66",1)</f>
        <v>=DISPIMG("ID_3B241A1229624375929A4E66FD23BF66",1)</v>
      </c>
      <c r="F16" s="7" t="s">
        <v>16</v>
      </c>
      <c r="G16" s="8">
        <v>18</v>
      </c>
      <c r="H16" s="6">
        <v>5</v>
      </c>
      <c r="I16" s="7">
        <v>90</v>
      </c>
      <c r="J16" s="6" t="s">
        <v>14</v>
      </c>
    </row>
    <row r="17" ht="40" customHeight="1" spans="1:10">
      <c r="A17" s="6">
        <f>IF(D17=0,0,SUBTOTAL(3,D$4:D17))</f>
        <v>14</v>
      </c>
      <c r="B17" s="6">
        <v>2</v>
      </c>
      <c r="C17" s="6">
        <v>16</v>
      </c>
      <c r="D17" s="11" t="s">
        <v>30</v>
      </c>
      <c r="E17" s="7" t="str">
        <f>_xlfn.DISPIMG("ID_29004541ED7746B1A87E98141E3F2BE6",1)</f>
        <v>=DISPIMG("ID_29004541ED7746B1A87E98141E3F2BE6",1)</v>
      </c>
      <c r="F17" s="7" t="s">
        <v>28</v>
      </c>
      <c r="G17" s="8">
        <v>30</v>
      </c>
      <c r="H17" s="6">
        <v>8</v>
      </c>
      <c r="I17" s="7">
        <v>240</v>
      </c>
      <c r="J17" s="6" t="s">
        <v>14</v>
      </c>
    </row>
    <row r="18" ht="40" customHeight="1" spans="1:10">
      <c r="A18" s="6">
        <f>IF(D18=0,0,SUBTOTAL(3,D$4:D18))</f>
        <v>15</v>
      </c>
      <c r="B18" s="6">
        <v>2</v>
      </c>
      <c r="C18" s="6">
        <v>16</v>
      </c>
      <c r="D18" s="12" t="s">
        <v>31</v>
      </c>
      <c r="E18" s="13" t="str">
        <f>_xlfn.DISPIMG("ID_BA3BD6FA181D4257AE487C84EFC2C113",1)</f>
        <v>=DISPIMG("ID_BA3BD6FA181D4257AE487C84EFC2C113",1)</v>
      </c>
      <c r="F18" s="13" t="s">
        <v>13</v>
      </c>
      <c r="G18" s="13">
        <v>20</v>
      </c>
      <c r="H18" s="13">
        <v>32</v>
      </c>
      <c r="I18" s="13">
        <v>640</v>
      </c>
      <c r="J18" s="6" t="s">
        <v>14</v>
      </c>
    </row>
    <row r="19" ht="40" customHeight="1" spans="1:10">
      <c r="A19" s="6">
        <f>IF(D19=0,0,SUBTOTAL(3,D$4:D19))</f>
        <v>16</v>
      </c>
      <c r="B19" s="6">
        <v>2</v>
      </c>
      <c r="C19" s="6">
        <v>16</v>
      </c>
      <c r="D19" s="12" t="s">
        <v>32</v>
      </c>
      <c r="E19" s="13" t="str">
        <f>_xlfn.DISPIMG("ID_FA91B9430CFC4868B0265E847A2B105A",1)</f>
        <v>=DISPIMG("ID_FA91B9430CFC4868B0265E847A2B105A",1)</v>
      </c>
      <c r="F19" s="13" t="s">
        <v>13</v>
      </c>
      <c r="G19" s="13">
        <v>20</v>
      </c>
      <c r="H19" s="13">
        <v>32</v>
      </c>
      <c r="I19" s="13">
        <v>640</v>
      </c>
      <c r="J19" s="6" t="s">
        <v>14</v>
      </c>
    </row>
    <row r="20" ht="23" customHeight="1" spans="1:10">
      <c r="A20" s="13"/>
      <c r="B20" s="13"/>
      <c r="C20" s="13"/>
      <c r="D20" s="13" t="s">
        <v>10</v>
      </c>
      <c r="E20" s="13"/>
      <c r="F20" s="13"/>
      <c r="G20" s="13"/>
      <c r="H20" s="13"/>
      <c r="I20" s="13">
        <f>SUM(I4:I19)</f>
        <v>8688</v>
      </c>
      <c r="J20" s="13"/>
    </row>
  </sheetData>
  <sheetProtection formatColumns="0"/>
  <autoFilter xmlns:etc="http://www.wps.cn/officeDocument/2017/etCustomData" ref="A3:J20" etc:filterBottomFollowUsedRange="0">
    <extLst/>
  </autoFilter>
  <mergeCells count="2">
    <mergeCell ref="A1:J1"/>
    <mergeCell ref="A2:D2"/>
  </mergeCells>
  <printOptions horizontalCentered="1"/>
  <pageMargins left="0.503472222222222" right="0.503472222222222" top="0.554861111111111" bottom="0.275" header="0.298611111111111" footer="0.298611111111111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保洁材料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lele</cp:lastModifiedBy>
  <dcterms:created xsi:type="dcterms:W3CDTF">2022-04-19T03:01:00Z</dcterms:created>
  <dcterms:modified xsi:type="dcterms:W3CDTF">2025-02-16T03:20:26Z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2052-12.8.2.18205</vt:lpwstr>
  </property>
  <property fmtid="{D5CDD505-2E9C-101B-9397-08002B2CF9AE}" pid="3" name="ICV">
    <vt:lpwstr>33AA527A711B43738079A6D027DF3206_13</vt:lpwstr>
  </property>
</Properties>
</file>