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2年未开票" sheetId="2" r:id="rId1"/>
    <sheet name="Sheet1" sheetId="3" r:id="rId2"/>
  </sheets>
  <definedNames>
    <definedName name="_xlnm._FilterDatabase" localSheetId="0" hidden="1">'2022年未开票'!$A$1:$H$32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78DA515F6D6E4CDEB017EE8F2065880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34150" y="2066925"/>
          <a:ext cx="5467350" cy="6172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7DDAA7A3359D491B9C3A60E254716AA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15100" y="3565525"/>
          <a:ext cx="4848225" cy="6400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0279B0BEEFFE4E9ABD3907259044CF7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53200" y="5889625"/>
          <a:ext cx="6477000" cy="7391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6D865F1722C44F4F8AF49D555991304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81775" y="7331075"/>
          <a:ext cx="7953375" cy="5410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DCD48677F3B94C18AF4AB81866013A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00825" y="1885950"/>
          <a:ext cx="6172200" cy="5657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7F537C692D3458EBFAC0110709AEC2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562725" y="2540000"/>
          <a:ext cx="6981825" cy="5915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963E891CBE2F43CC96B395153B88D2F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05575" y="2540000"/>
          <a:ext cx="6610350" cy="6734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4A541C7CF0B64628BF28306A6D1028C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43675" y="3298825"/>
          <a:ext cx="5524500" cy="644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78B557CD840F4933A3341243B2EC749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43675" y="1069975"/>
          <a:ext cx="6877050" cy="391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B92E8629FFE84974A79923B0DA39291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53200" y="1765300"/>
          <a:ext cx="6553200" cy="7667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3C218F95A117499D90F48BDAD7EF12A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43675" y="3279775"/>
          <a:ext cx="3790950" cy="746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705367EA5176473B8734078C54EC9DB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562725" y="1089025"/>
          <a:ext cx="7696200" cy="6791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8165CD73E7B14EFDAEDD64F64C2DA87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543675" y="1847850"/>
          <a:ext cx="5819775" cy="7829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4F4BB39B479C4E14A7A0AE30AF52A94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534150" y="4816475"/>
          <a:ext cx="3790950" cy="7058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8F58A4223C8F484B99BE1EAE04E2D6CE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572250" y="5511800"/>
          <a:ext cx="5610225" cy="3876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6151EA0860AC4C77BF1B1DDFB0AE133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515100" y="1060450"/>
          <a:ext cx="5695950" cy="2990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C38B7374E77E40118D86BA204B60B0B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562725" y="1828800"/>
          <a:ext cx="4210050" cy="5057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72FF8FAD427447D0B9A2864C6B742D6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543675" y="1069975"/>
          <a:ext cx="3400425" cy="4333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77F89A8BDE5943878789893E2759AB1A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486525" y="1790700"/>
          <a:ext cx="8077200" cy="5953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E68D2EFCF9E041DDA7427E0ACD38570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543675" y="2549525"/>
          <a:ext cx="2447925" cy="3952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338C4A8718B248CEA1B7FFFB1F1D926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543675" y="3308350"/>
          <a:ext cx="4086225" cy="4524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A15C0D3D537142EEA484E96EA689489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543675" y="4029075"/>
          <a:ext cx="3143250" cy="322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1CAC745D408B485687ED43CF57EC598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534150" y="4778375"/>
          <a:ext cx="4276725" cy="3228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5A1B6BE6C5BA46D8A7DAA64E5C2B2DB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553200" y="1308100"/>
          <a:ext cx="4829175" cy="4248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919FD6C805C247CFA34551495739FCB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534150" y="21513800"/>
          <a:ext cx="3000375" cy="4610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B27860C760641648CE649065F3F6EF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600825" y="22345650"/>
          <a:ext cx="4229100" cy="4105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6796169F6C0E40FBA62192E00D23226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486525" y="23047325"/>
          <a:ext cx="4991100" cy="4200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8BD84CC876A4DCAAEE69F23BA475DA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562725" y="23806150"/>
          <a:ext cx="5210175" cy="6629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<sst xmlns="http://schemas.openxmlformats.org/spreadsheetml/2006/main" count="97" uniqueCount="78">
  <si>
    <t>岳普湖县第四中学购买办公用品清单</t>
  </si>
  <si>
    <t>序号</t>
  </si>
  <si>
    <t>物品名称</t>
  </si>
  <si>
    <t>规格型号</t>
  </si>
  <si>
    <t>单位</t>
  </si>
  <si>
    <t>数量</t>
  </si>
  <si>
    <t>单价</t>
  </si>
  <si>
    <t>总价</t>
  </si>
  <si>
    <t>图片</t>
  </si>
  <si>
    <t>拖把</t>
  </si>
  <si>
    <t xml:space="preserve"> 美家生活，棉纱拖把</t>
  </si>
  <si>
    <t>把</t>
  </si>
  <si>
    <t>大水桶</t>
  </si>
  <si>
    <t>屹选工品，65L</t>
  </si>
  <si>
    <t>个</t>
  </si>
  <si>
    <t>水管</t>
  </si>
  <si>
    <t>金纵，PVC水管</t>
  </si>
  <si>
    <t>米</t>
  </si>
  <si>
    <t>意见箱</t>
  </si>
  <si>
    <t>金隆兴，大号</t>
  </si>
  <si>
    <t>螺丝</t>
  </si>
  <si>
    <t>固万基，M6*50</t>
  </si>
  <si>
    <t>盒</t>
  </si>
  <si>
    <t>轴承</t>
  </si>
  <si>
    <t>捷艾易，25*62*17</t>
  </si>
  <si>
    <t>轴承套</t>
  </si>
  <si>
    <t>山头林村，内16外20高15</t>
  </si>
  <si>
    <t>轴芯水封轴套</t>
  </si>
  <si>
    <t>小队旗杆</t>
  </si>
  <si>
    <t>君诚，2.5mm</t>
  </si>
  <si>
    <t>握力测试仪</t>
  </si>
  <si>
    <t>旭杉斯，计数款/可调节</t>
  </si>
  <si>
    <t>套</t>
  </si>
  <si>
    <t>吹嘴</t>
  </si>
  <si>
    <t xml:space="preserve"> 心有灵犀，一次性吹嘴</t>
  </si>
  <si>
    <t>发令旗</t>
  </si>
  <si>
    <t>铭汇通，不锈钢发令旗</t>
  </si>
  <si>
    <t>视力灯箱</t>
  </si>
  <si>
    <t>苏宏，5m</t>
  </si>
  <si>
    <t>篮球服</t>
  </si>
  <si>
    <t>耐克，运动套装</t>
  </si>
  <si>
    <t>件</t>
  </si>
  <si>
    <t>鼓风机</t>
  </si>
  <si>
    <t>德力西，充电式</t>
  </si>
  <si>
    <t>指挥棒</t>
  </si>
  <si>
    <t>齐鲁安然，40cm</t>
  </si>
  <si>
    <t>彩色打印纸</t>
  </si>
  <si>
    <t>易利丰，彩色打印纸</t>
  </si>
  <si>
    <t>包</t>
  </si>
  <si>
    <t>皮纹纸</t>
  </si>
  <si>
    <t xml:space="preserve">道顿，160g </t>
  </si>
  <si>
    <t>4k卡纸</t>
  </si>
  <si>
    <t xml:space="preserve"> 期目，a4厚230G</t>
  </si>
  <si>
    <t>牛皮纸</t>
  </si>
  <si>
    <t>易利丰，100张A4</t>
  </si>
  <si>
    <t>宣纸</t>
  </si>
  <si>
    <t>鸠雨，46*69cm 100张</t>
  </si>
  <si>
    <t>墨汁</t>
  </si>
  <si>
    <t>張小鳳，1000g</t>
  </si>
  <si>
    <t>瓶</t>
  </si>
  <si>
    <t>毛笔</t>
  </si>
  <si>
    <t>善琏金宝堂，中号</t>
  </si>
  <si>
    <t>支</t>
  </si>
  <si>
    <t>笔筒</t>
  </si>
  <si>
    <t>隆贺，青花瓷笔筒</t>
  </si>
  <si>
    <t>笔洗</t>
  </si>
  <si>
    <t>六品堂，笔洗缸</t>
  </si>
  <si>
    <t>洗洁精-10kg</t>
  </si>
  <si>
    <t>千叶繁，10公斤</t>
  </si>
  <si>
    <t>桶</t>
  </si>
  <si>
    <t>洗衣粉-5kg</t>
  </si>
  <si>
    <t>立白，5kg</t>
  </si>
  <si>
    <t>袋</t>
  </si>
  <si>
    <t>洗手液</t>
  </si>
  <si>
    <t xml:space="preserve"> 蓝月亮，500g瓶</t>
  </si>
  <si>
    <t>中号水桶</t>
  </si>
  <si>
    <t>辰至尚品，#18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</si>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</sst>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b/>
      <sz val="20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25">
    <xf numFmtId="0" fontId="0" fillId="0" borderId="0" xfId="0" applyFo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/>
    </xf>
    <xf numFmtId="4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"/>
  <sheetViews>
    <sheetView tabSelected="1" workbookViewId="0">
      <selection activeCell="A1" sqref="A1:H1"/>
    </sheetView>
  </sheetViews>
  <sheetFormatPr defaultColWidth="9" defaultRowHeight="13.5" outlineLevelCol="7"/>
  <cols>
    <col min="1" max="1" width="6" style="4" customWidth="1"/>
    <col min="2" max="2" width="18.25" style="4" customWidth="1"/>
    <col min="3" max="3" width="13.125" style="5" customWidth="1"/>
    <col min="4" max="4" width="10.75" style="6" customWidth="1"/>
    <col min="5" max="5" width="10.375" style="6" customWidth="1"/>
    <col min="6" max="6" width="9.375" style="6" customWidth="1"/>
    <col min="7" max="7" width="13" style="6" customWidth="1"/>
    <col min="8" max="8" width="10.25" style="1" customWidth="1"/>
    <col min="9" max="16384" width="9" style="1"/>
  </cols>
  <sheetData>
    <row r="1" s="1" customFormat="1" ht="36" customHeight="1" spans="1:8">
      <c r="A1" s="7" t="s">
        <v>0</v>
      </c>
      <c r="B1" s="7"/>
      <c r="C1" s="8"/>
      <c r="D1" s="7"/>
      <c r="E1" s="7"/>
      <c r="F1" s="7"/>
      <c r="G1" s="7"/>
      <c r="H1" s="7"/>
    </row>
    <row r="2" s="2" customFormat="1" ht="47" customHeight="1" spans="1:8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3" customFormat="1" ht="59" customHeight="1" spans="1:8">
      <c r="A3" s="11">
        <v>2</v>
      </c>
      <c r="B3" s="12" t="s">
        <v>9</v>
      </c>
      <c r="C3" s="13" t="s">
        <v>10</v>
      </c>
      <c r="D3" s="12" t="s">
        <v>11</v>
      </c>
      <c r="E3" s="14">
        <v>220</v>
      </c>
      <c r="F3" s="15"/>
      <c r="G3" s="15"/>
      <c r="H3" s="16" t="str">
        <f>_xlfn.DISPIMG("ID_5A1B6BE6C5BA46D8A7DAA64E5C2B2DB2",1)</f>
        <v>=DISPIMG("ID_5A1B6BE6C5BA46D8A7DAA64E5C2B2DB2",1)</v>
      </c>
    </row>
    <row r="4" s="2" customFormat="1" ht="59" customHeight="1" spans="1:8">
      <c r="A4" s="17">
        <v>3</v>
      </c>
      <c r="B4" s="18" t="s">
        <v>12</v>
      </c>
      <c r="C4" s="19" t="s">
        <v>13</v>
      </c>
      <c r="D4" s="18" t="s">
        <v>14</v>
      </c>
      <c r="E4" s="20">
        <v>10</v>
      </c>
      <c r="F4" s="21"/>
      <c r="G4" s="15"/>
      <c r="H4" s="22" t="str">
        <f>_xlfn.DISPIMG("ID_78DA515F6D6E4CDEB017EE8F2065880A",1)</f>
        <v>=DISPIMG("ID_78DA515F6D6E4CDEB017EE8F2065880A",1)</v>
      </c>
    </row>
    <row r="5" s="2" customFormat="1" ht="59" customHeight="1" spans="1:8">
      <c r="A5" s="17">
        <v>5</v>
      </c>
      <c r="B5" s="18" t="s">
        <v>15</v>
      </c>
      <c r="C5" s="19" t="s">
        <v>16</v>
      </c>
      <c r="D5" s="18" t="s">
        <v>17</v>
      </c>
      <c r="E5" s="20">
        <v>800</v>
      </c>
      <c r="F5" s="21"/>
      <c r="G5" s="15"/>
      <c r="H5" s="22" t="str">
        <f>_xlfn.DISPIMG("ID_7DDAA7A3359D491B9C3A60E254716AA8",1)</f>
        <v>=DISPIMG("ID_7DDAA7A3359D491B9C3A60E254716AA8",1)</v>
      </c>
    </row>
    <row r="6" s="2" customFormat="1" ht="59" customHeight="1" spans="1:8">
      <c r="A6" s="17">
        <v>8</v>
      </c>
      <c r="B6" s="18" t="s">
        <v>18</v>
      </c>
      <c r="C6" s="19" t="s">
        <v>19</v>
      </c>
      <c r="D6" s="18" t="s">
        <v>14</v>
      </c>
      <c r="E6" s="20">
        <v>6</v>
      </c>
      <c r="F6" s="21"/>
      <c r="G6" s="15"/>
      <c r="H6" s="22" t="str">
        <f>_xlfn.DISPIMG("ID_0279B0BEEFFE4E9ABD3907259044CF72",1)</f>
        <v>=DISPIMG("ID_0279B0BEEFFE4E9ABD3907259044CF72",1)</v>
      </c>
    </row>
    <row r="7" s="2" customFormat="1" ht="59" customHeight="1" spans="1:8">
      <c r="A7" s="17">
        <v>10</v>
      </c>
      <c r="B7" s="18" t="s">
        <v>20</v>
      </c>
      <c r="C7" s="19" t="s">
        <v>21</v>
      </c>
      <c r="D7" s="18" t="s">
        <v>22</v>
      </c>
      <c r="E7" s="20">
        <v>70</v>
      </c>
      <c r="F7" s="21"/>
      <c r="G7" s="15"/>
      <c r="H7" s="22" t="str">
        <f>_xlfn.DISPIMG("ID_6D865F1722C44F4F8AF49D5559913043",1)</f>
        <v>=DISPIMG("ID_6D865F1722C44F4F8AF49D5559913043",1)</v>
      </c>
    </row>
    <row r="8" s="2" customFormat="1" ht="59" customHeight="1" spans="1:8">
      <c r="A8" s="17">
        <v>15</v>
      </c>
      <c r="B8" s="18" t="s">
        <v>23</v>
      </c>
      <c r="C8" s="19" t="s">
        <v>24</v>
      </c>
      <c r="D8" s="18" t="s">
        <v>14</v>
      </c>
      <c r="E8" s="20">
        <v>14</v>
      </c>
      <c r="F8" s="21"/>
      <c r="G8" s="15"/>
      <c r="H8" s="22" t="str">
        <f>_xlfn.DISPIMG("ID_DCD48677F3B94C18AF4AB81866013A04",1)</f>
        <v>=DISPIMG("ID_DCD48677F3B94C18AF4AB81866013A04",1)</v>
      </c>
    </row>
    <row r="9" s="2" customFormat="1" ht="59" customHeight="1" spans="1:8">
      <c r="A9" s="17">
        <v>16</v>
      </c>
      <c r="B9" s="18" t="s">
        <v>25</v>
      </c>
      <c r="C9" s="19" t="s">
        <v>26</v>
      </c>
      <c r="D9" s="18" t="s">
        <v>14</v>
      </c>
      <c r="E9" s="20">
        <v>14</v>
      </c>
      <c r="F9" s="21"/>
      <c r="G9" s="15"/>
      <c r="H9" s="22" t="str">
        <f>_xlfn.DISPIMG("ID_87F537C692D3458EBFAC0110709AEC2E",1)</f>
        <v>=DISPIMG("ID_87F537C692D3458EBFAC0110709AEC2E",1)</v>
      </c>
    </row>
    <row r="10" s="2" customFormat="1" ht="59" customHeight="1" spans="1:8">
      <c r="A10" s="17">
        <v>17</v>
      </c>
      <c r="B10" s="18" t="s">
        <v>27</v>
      </c>
      <c r="C10" s="19" t="s">
        <v>26</v>
      </c>
      <c r="D10" s="18" t="s">
        <v>14</v>
      </c>
      <c r="E10" s="20">
        <v>20</v>
      </c>
      <c r="F10" s="21"/>
      <c r="G10" s="15"/>
      <c r="H10" s="22" t="str">
        <f>_xlfn.DISPIMG("ID_87F537C692D3458EBFAC0110709AEC2E",1)</f>
        <v>=DISPIMG("ID_87F537C692D3458EBFAC0110709AEC2E",1)</v>
      </c>
    </row>
    <row r="11" s="2" customFormat="1" ht="59" customHeight="1" spans="1:8">
      <c r="A11" s="17">
        <v>26</v>
      </c>
      <c r="B11" s="18" t="s">
        <v>28</v>
      </c>
      <c r="C11" s="19" t="s">
        <v>29</v>
      </c>
      <c r="D11" s="18" t="s">
        <v>14</v>
      </c>
      <c r="E11" s="20">
        <v>150</v>
      </c>
      <c r="F11" s="21"/>
      <c r="G11" s="15"/>
      <c r="H11" s="22" t="str">
        <f>_xlfn.DISPIMG("ID_963E891CBE2F43CC96B395153B88D2FC",1)</f>
        <v>=DISPIMG("ID_963E891CBE2F43CC96B395153B88D2FC",1)</v>
      </c>
    </row>
    <row r="12" s="2" customFormat="1" ht="59" customHeight="1" spans="1:8">
      <c r="A12" s="17">
        <v>27</v>
      </c>
      <c r="B12" s="18" t="s">
        <v>30</v>
      </c>
      <c r="C12" s="19" t="s">
        <v>31</v>
      </c>
      <c r="D12" s="18" t="s">
        <v>32</v>
      </c>
      <c r="E12" s="20">
        <v>12</v>
      </c>
      <c r="F12" s="21"/>
      <c r="G12" s="15"/>
      <c r="H12" s="22" t="str">
        <f>_xlfn.DISPIMG("ID_4A541C7CF0B64628BF28306A6D1028C5",1)</f>
        <v>=DISPIMG("ID_4A541C7CF0B64628BF28306A6D1028C5",1)</v>
      </c>
    </row>
    <row r="13" s="2" customFormat="1" ht="59" customHeight="1" spans="1:8">
      <c r="A13" s="17">
        <v>28</v>
      </c>
      <c r="B13" s="18" t="s">
        <v>33</v>
      </c>
      <c r="C13" s="19" t="s">
        <v>34</v>
      </c>
      <c r="D13" s="18" t="s">
        <v>14</v>
      </c>
      <c r="E13" s="20">
        <v>500</v>
      </c>
      <c r="F13" s="21"/>
      <c r="G13" s="15"/>
      <c r="H13" s="22" t="str">
        <f>_xlfn.DISPIMG("ID_78B557CD840F4933A3341243B2EC749C",1)</f>
        <v>=DISPIMG("ID_78B557CD840F4933A3341243B2EC749C",1)</v>
      </c>
    </row>
    <row r="14" s="2" customFormat="1" ht="59" customHeight="1" spans="1:8">
      <c r="A14" s="17">
        <v>29</v>
      </c>
      <c r="B14" s="18" t="s">
        <v>35</v>
      </c>
      <c r="C14" s="19" t="s">
        <v>36</v>
      </c>
      <c r="D14" s="18" t="s">
        <v>14</v>
      </c>
      <c r="E14" s="20">
        <v>10</v>
      </c>
      <c r="F14" s="21"/>
      <c r="G14" s="15"/>
      <c r="H14" s="22" t="str">
        <f>_xlfn.DISPIMG("ID_B92E8629FFE84974A79923B0DA39291B",1)</f>
        <v>=DISPIMG("ID_B92E8629FFE84974A79923B0DA39291B",1)</v>
      </c>
    </row>
    <row r="15" s="2" customFormat="1" ht="59" customHeight="1" spans="1:8">
      <c r="A15" s="17">
        <v>31</v>
      </c>
      <c r="B15" s="18" t="s">
        <v>37</v>
      </c>
      <c r="C15" s="19" t="s">
        <v>38</v>
      </c>
      <c r="D15" s="18" t="s">
        <v>32</v>
      </c>
      <c r="E15" s="20">
        <v>2</v>
      </c>
      <c r="F15" s="21"/>
      <c r="G15" s="15"/>
      <c r="H15" s="22" t="str">
        <f>_xlfn.DISPIMG("ID_3C218F95A117499D90F48BDAD7EF12A7",1)</f>
        <v>=DISPIMG("ID_3C218F95A117499D90F48BDAD7EF12A7",1)</v>
      </c>
    </row>
    <row r="16" s="2" customFormat="1" ht="59" customHeight="1" spans="1:8">
      <c r="A16" s="17">
        <v>33</v>
      </c>
      <c r="B16" s="18" t="s">
        <v>39</v>
      </c>
      <c r="C16" s="19" t="s">
        <v>40</v>
      </c>
      <c r="D16" s="18" t="s">
        <v>41</v>
      </c>
      <c r="E16" s="20">
        <v>40</v>
      </c>
      <c r="F16" s="21"/>
      <c r="G16" s="15"/>
      <c r="H16" s="22" t="str">
        <f>_xlfn.DISPIMG("ID_705367EA5176473B8734078C54EC9DBF",1)</f>
        <v>=DISPIMG("ID_705367EA5176473B8734078C54EC9DBF",1)</v>
      </c>
    </row>
    <row r="17" s="2" customFormat="1" ht="59" customHeight="1" spans="1:8">
      <c r="A17" s="17">
        <v>34</v>
      </c>
      <c r="B17" s="18" t="s">
        <v>42</v>
      </c>
      <c r="C17" s="19" t="s">
        <v>43</v>
      </c>
      <c r="D17" s="18" t="s">
        <v>14</v>
      </c>
      <c r="E17" s="20">
        <v>4</v>
      </c>
      <c r="F17" s="21"/>
      <c r="G17" s="15"/>
      <c r="H17" s="22" t="str">
        <f>_xlfn.DISPIMG("ID_8165CD73E7B14EFDAEDD64F64C2DA879",1)</f>
        <v>=DISPIMG("ID_8165CD73E7B14EFDAEDD64F64C2DA879",1)</v>
      </c>
    </row>
    <row r="18" s="2" customFormat="1" ht="59" customHeight="1" spans="1:8">
      <c r="A18" s="17">
        <v>38</v>
      </c>
      <c r="B18" s="18" t="s">
        <v>44</v>
      </c>
      <c r="C18" s="19" t="s">
        <v>45</v>
      </c>
      <c r="D18" s="18" t="s">
        <v>14</v>
      </c>
      <c r="E18" s="20">
        <v>10</v>
      </c>
      <c r="F18" s="21"/>
      <c r="G18" s="15"/>
      <c r="H18" s="22" t="str">
        <f>_xlfn.DISPIMG("ID_4F4BB39B479C4E14A7A0AE30AF52A942",1)</f>
        <v>=DISPIMG("ID_4F4BB39B479C4E14A7A0AE30AF52A942",1)</v>
      </c>
    </row>
    <row r="19" s="2" customFormat="1" ht="59" customHeight="1" spans="1:8">
      <c r="A19" s="17">
        <v>39</v>
      </c>
      <c r="B19" s="18" t="s">
        <v>46</v>
      </c>
      <c r="C19" s="19" t="s">
        <v>47</v>
      </c>
      <c r="D19" s="18" t="s">
        <v>48</v>
      </c>
      <c r="E19" s="20">
        <v>50</v>
      </c>
      <c r="F19" s="21"/>
      <c r="G19" s="15"/>
      <c r="H19" s="22" t="str">
        <f>_xlfn.DISPIMG("ID_8F58A4223C8F484B99BE1EAE04E2D6CE",1)</f>
        <v>=DISPIMG("ID_8F58A4223C8F484B99BE1EAE04E2D6CE",1)</v>
      </c>
    </row>
    <row r="20" s="2" customFormat="1" ht="59" customHeight="1" spans="1:8">
      <c r="A20" s="17">
        <v>40</v>
      </c>
      <c r="B20" s="18" t="s">
        <v>49</v>
      </c>
      <c r="C20" s="19" t="s">
        <v>50</v>
      </c>
      <c r="D20" s="18" t="s">
        <v>48</v>
      </c>
      <c r="E20" s="20">
        <v>55</v>
      </c>
      <c r="F20" s="21"/>
      <c r="G20" s="15"/>
      <c r="H20" s="22" t="str">
        <f>_xlfn.DISPIMG("ID_6151EA0860AC4C77BF1B1DDFB0AE1335",1)</f>
        <v>=DISPIMG("ID_6151EA0860AC4C77BF1B1DDFB0AE1335",1)</v>
      </c>
    </row>
    <row r="21" s="2" customFormat="1" ht="59" customHeight="1" spans="1:8">
      <c r="A21" s="17">
        <v>41</v>
      </c>
      <c r="B21" s="18" t="s">
        <v>51</v>
      </c>
      <c r="C21" s="19" t="s">
        <v>52</v>
      </c>
      <c r="D21" s="18" t="s">
        <v>48</v>
      </c>
      <c r="E21" s="20">
        <v>80</v>
      </c>
      <c r="F21" s="21"/>
      <c r="G21" s="15"/>
      <c r="H21" s="22" t="str">
        <f>_xlfn.DISPIMG("ID_C38B7374E77E40118D86BA204B60B0BE",1)</f>
        <v>=DISPIMG("ID_C38B7374E77E40118D86BA204B60B0BE",1)</v>
      </c>
    </row>
    <row r="22" s="2" customFormat="1" ht="59" customHeight="1" spans="1:8">
      <c r="A22" s="17">
        <v>42</v>
      </c>
      <c r="B22" s="18" t="s">
        <v>53</v>
      </c>
      <c r="C22" s="19" t="s">
        <v>54</v>
      </c>
      <c r="D22" s="18" t="s">
        <v>48</v>
      </c>
      <c r="E22" s="20">
        <v>50</v>
      </c>
      <c r="F22" s="21"/>
      <c r="G22" s="15"/>
      <c r="H22" s="22" t="str">
        <f>_xlfn.DISPIMG("ID_72FF8FAD427447D0B9A2864C6B742D62",1)</f>
        <v>=DISPIMG("ID_72FF8FAD427447D0B9A2864C6B742D62",1)</v>
      </c>
    </row>
    <row r="23" s="2" customFormat="1" ht="59" customHeight="1" spans="1:8">
      <c r="A23" s="17">
        <v>43</v>
      </c>
      <c r="B23" s="18" t="s">
        <v>55</v>
      </c>
      <c r="C23" s="19" t="s">
        <v>56</v>
      </c>
      <c r="D23" s="18" t="s">
        <v>48</v>
      </c>
      <c r="E23" s="20">
        <v>40</v>
      </c>
      <c r="F23" s="21"/>
      <c r="G23" s="15"/>
      <c r="H23" s="22" t="str">
        <f>_xlfn.DISPIMG("ID_77F89A8BDE5943878789893E2759AB1A",1)</f>
        <v>=DISPIMG("ID_77F89A8BDE5943878789893E2759AB1A",1)</v>
      </c>
    </row>
    <row r="24" s="2" customFormat="1" ht="59" customHeight="1" spans="1:8">
      <c r="A24" s="17">
        <v>44</v>
      </c>
      <c r="B24" s="18" t="s">
        <v>57</v>
      </c>
      <c r="C24" s="19" t="s">
        <v>58</v>
      </c>
      <c r="D24" s="18" t="s">
        <v>59</v>
      </c>
      <c r="E24" s="20">
        <v>40</v>
      </c>
      <c r="F24" s="21"/>
      <c r="G24" s="15"/>
      <c r="H24" s="22" t="str">
        <f>_xlfn.DISPIMG("ID_E68D2EFCF9E041DDA7427E0ACD385702",1)</f>
        <v>=DISPIMG("ID_E68D2EFCF9E041DDA7427E0ACD385702",1)</v>
      </c>
    </row>
    <row r="25" s="2" customFormat="1" ht="59" customHeight="1" spans="1:8">
      <c r="A25" s="17">
        <v>45</v>
      </c>
      <c r="B25" s="18" t="s">
        <v>60</v>
      </c>
      <c r="C25" s="19" t="s">
        <v>61</v>
      </c>
      <c r="D25" s="18" t="s">
        <v>62</v>
      </c>
      <c r="E25" s="20">
        <v>120</v>
      </c>
      <c r="F25" s="21"/>
      <c r="G25" s="15"/>
      <c r="H25" s="22" t="str">
        <f>_xlfn.DISPIMG("ID_338C4A8718B248CEA1B7FFFB1F1D9260",1)</f>
        <v>=DISPIMG("ID_338C4A8718B248CEA1B7FFFB1F1D9260",1)</v>
      </c>
    </row>
    <row r="26" s="2" customFormat="1" ht="59" customHeight="1" spans="1:8">
      <c r="A26" s="17">
        <v>46</v>
      </c>
      <c r="B26" s="18" t="s">
        <v>63</v>
      </c>
      <c r="C26" s="19" t="s">
        <v>64</v>
      </c>
      <c r="D26" s="18" t="s">
        <v>14</v>
      </c>
      <c r="E26" s="20">
        <v>50</v>
      </c>
      <c r="F26" s="21"/>
      <c r="G26" s="15"/>
      <c r="H26" s="22" t="str">
        <f>_xlfn.DISPIMG("ID_A15C0D3D537142EEA484E96EA689489F",1)</f>
        <v>=DISPIMG("ID_A15C0D3D537142EEA484E96EA689489F",1)</v>
      </c>
    </row>
    <row r="27" s="2" customFormat="1" ht="59" customHeight="1" spans="1:8">
      <c r="A27" s="17">
        <v>47</v>
      </c>
      <c r="B27" s="18" t="s">
        <v>65</v>
      </c>
      <c r="C27" s="19" t="s">
        <v>66</v>
      </c>
      <c r="D27" s="18" t="s">
        <v>14</v>
      </c>
      <c r="E27" s="20">
        <v>50</v>
      </c>
      <c r="F27" s="21"/>
      <c r="G27" s="15"/>
      <c r="H27" s="22" t="str">
        <f>_xlfn.DISPIMG("ID_1CAC745D408B485687ED43CF57EC5987",1)</f>
        <v>=DISPIMG("ID_1CAC745D408B485687ED43CF57EC5987",1)</v>
      </c>
    </row>
    <row r="28" s="2" customFormat="1" ht="59" customHeight="1" spans="1:8">
      <c r="A28" s="17">
        <v>48</v>
      </c>
      <c r="B28" s="18" t="s">
        <v>67</v>
      </c>
      <c r="C28" s="19" t="s">
        <v>68</v>
      </c>
      <c r="D28" s="18" t="s">
        <v>69</v>
      </c>
      <c r="E28" s="20">
        <v>150</v>
      </c>
      <c r="F28" s="21"/>
      <c r="G28" s="15"/>
      <c r="H28" s="22" t="str">
        <f>_xlfn.DISPIMG("ID_919FD6C805C247CFA34551495739FCB6",1)</f>
        <v>=DISPIMG("ID_919FD6C805C247CFA34551495739FCB6",1)</v>
      </c>
    </row>
    <row r="29" s="2" customFormat="1" ht="59" customHeight="1" spans="1:8">
      <c r="A29" s="17">
        <v>49</v>
      </c>
      <c r="B29" s="18" t="s">
        <v>70</v>
      </c>
      <c r="C29" s="19" t="s">
        <v>71</v>
      </c>
      <c r="D29" s="18" t="s">
        <v>72</v>
      </c>
      <c r="E29" s="20">
        <v>150</v>
      </c>
      <c r="F29" s="21"/>
      <c r="G29" s="15"/>
      <c r="H29" s="22" t="str">
        <f>_xlfn.DISPIMG("ID_2B27860C760641648CE649065F3F6EF3",1)</f>
        <v>=DISPIMG("ID_2B27860C760641648CE649065F3F6EF3",1)</v>
      </c>
    </row>
    <row r="30" s="2" customFormat="1" ht="59" customHeight="1" spans="1:8">
      <c r="A30" s="17">
        <v>50</v>
      </c>
      <c r="B30" s="18" t="s">
        <v>73</v>
      </c>
      <c r="C30" s="19" t="s">
        <v>74</v>
      </c>
      <c r="D30" s="18" t="s">
        <v>59</v>
      </c>
      <c r="E30" s="20">
        <v>200</v>
      </c>
      <c r="F30" s="21"/>
      <c r="G30" s="15"/>
      <c r="H30" s="22" t="str">
        <f>_xlfn.DISPIMG("ID_6796169F6C0E40FBA62192E00D232264",1)</f>
        <v>=DISPIMG("ID_6796169F6C0E40FBA62192E00D232264",1)</v>
      </c>
    </row>
    <row r="31" s="2" customFormat="1" ht="59" customHeight="1" spans="1:8">
      <c r="A31" s="17">
        <v>51</v>
      </c>
      <c r="B31" s="18" t="s">
        <v>75</v>
      </c>
      <c r="C31" s="19" t="s">
        <v>76</v>
      </c>
      <c r="D31" s="18" t="s">
        <v>14</v>
      </c>
      <c r="E31" s="20">
        <v>200</v>
      </c>
      <c r="F31" s="21"/>
      <c r="G31" s="15"/>
      <c r="H31" s="22" t="str">
        <f>_xlfn.DISPIMG("ID_D8BD84CC876A4DCAAEE69F23BA475DA4",1)</f>
        <v>=DISPIMG("ID_D8BD84CC876A4DCAAEE69F23BA475DA4",1)</v>
      </c>
    </row>
    <row r="32" ht="27" customHeight="1" spans="1:8">
      <c r="A32" s="17" t="s">
        <v>77</v>
      </c>
      <c r="B32" s="23"/>
      <c r="C32" s="24"/>
      <c r="D32" s="23"/>
      <c r="E32" s="23"/>
      <c r="F32" s="23"/>
      <c r="G32" s="9"/>
      <c r="H32" s="22"/>
    </row>
  </sheetData>
  <mergeCells count="2">
    <mergeCell ref="A1:H1"/>
    <mergeCell ref="A32:F3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2022年未开票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WPS_1523065578</cp:lastModifiedBy>
  <dcterms:created xsi:type="dcterms:W3CDTF">2021-12-25T11:44:00Z</dcterms:created>
  <dcterms:modified xsi:type="dcterms:W3CDTF">2024-06-13T09:51:24Z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878DD9D3037F4B1FA8112148BCEE92A6_13</vt:lpwstr>
  </property>
  <property fmtid="{D5CDD505-2E9C-101B-9397-08002B2CF9AE}" pid="3" name="KSOProductBuildVer">
    <vt:lpwstr>2052-12.1.0.16929</vt:lpwstr>
  </property>
  <property fmtid="{D5CDD505-2E9C-101B-9397-08002B2CF9AE}" pid="4" name="commondata">
    <vt:lpwstr>eyJoZGlkIjoiMWIwYTJlYzg2MmM4YmFlZDU4NDk0NDQwM2UzOGI5YjIifQ==</vt:lpwstr>
  </property>
</Properties>
</file>