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粉刷、硬化" sheetId="34" r:id="rId1"/>
    <sheet name="清单" sheetId="30" state="hidden" r:id="rId2"/>
  </sheets>
  <definedNames>
    <definedName name="_xlnm._FilterDatabase" localSheetId="0" hidden="1">粉刷、硬化!$A$2:$HO$76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<sst xmlns="http://schemas.openxmlformats.org/spreadsheetml/2006/main" count="205" uniqueCount="77">
  <si>
    <t>疏勒县罕南力克镇小学水冲厕地面硬化维修，围墙粉刷,铺砖硬化维修清单</t>
  </si>
  <si>
    <t>类别</t>
  </si>
  <si>
    <t>序号</t>
  </si>
  <si>
    <t>项目名称</t>
  </si>
  <si>
    <t>单位</t>
  </si>
  <si>
    <t>数量</t>
  </si>
  <si>
    <t>单价（元）</t>
  </si>
  <si>
    <t>金额（元）</t>
  </si>
  <si>
    <t>备注</t>
  </si>
  <si>
    <t>水冲厕地面硬化维修清单</t>
  </si>
  <si>
    <t>瓷砖</t>
  </si>
  <si>
    <t>块</t>
  </si>
  <si>
    <t>2村小学</t>
  </si>
  <si>
    <t>砖</t>
  </si>
  <si>
    <t>沙子</t>
  </si>
  <si>
    <t>立方</t>
  </si>
  <si>
    <t>水泥</t>
  </si>
  <si>
    <t>袋</t>
  </si>
  <si>
    <t>腻子粉</t>
  </si>
  <si>
    <t>石头</t>
  </si>
  <si>
    <t>垃圾清理</t>
  </si>
  <si>
    <t>车</t>
  </si>
  <si>
    <t>人工费</t>
  </si>
  <si>
    <t>人/天</t>
  </si>
  <si>
    <t>4人两天</t>
  </si>
  <si>
    <t>校园铺砖硬化费用</t>
  </si>
  <si>
    <t>人次/平方米</t>
  </si>
  <si>
    <t>围墙粉刷</t>
  </si>
  <si>
    <t>乳胶漆</t>
  </si>
  <si>
    <t>桶</t>
  </si>
  <si>
    <t>2人</t>
  </si>
  <si>
    <t>2人*250元*3天</t>
  </si>
  <si>
    <t>合计</t>
  </si>
  <si>
    <t>食堂（大厅墙面粉刷）</t>
  </si>
  <si>
    <t>袋（10kg））</t>
  </si>
  <si>
    <t>3村小学</t>
  </si>
  <si>
    <t>桶（16kg）</t>
  </si>
  <si>
    <t>乳白胶</t>
  </si>
  <si>
    <t>桶（1kg）</t>
  </si>
  <si>
    <t>苗色漆（墙面漆）</t>
  </si>
  <si>
    <t>桶（12kg）</t>
  </si>
  <si>
    <t>清洗器（漆水）</t>
  </si>
  <si>
    <t>桶（6kg）</t>
  </si>
  <si>
    <t>墙面纤维网</t>
  </si>
  <si>
    <t>卷（规格1*35米）</t>
  </si>
  <si>
    <t>校园（围墙粉刷）</t>
  </si>
  <si>
    <t>16公斤</t>
  </si>
  <si>
    <t>8村小学</t>
  </si>
  <si>
    <t>人工费（大工）</t>
  </si>
  <si>
    <t>天</t>
  </si>
  <si>
    <t>2人/2天</t>
  </si>
  <si>
    <t>人工费（小工）</t>
  </si>
  <si>
    <t>1人/2天</t>
  </si>
  <si>
    <t>教学楼走廊的瓷砖维修</t>
  </si>
  <si>
    <t>个</t>
  </si>
  <si>
    <t>9村小学</t>
  </si>
  <si>
    <t xml:space="preserve">水泥 </t>
  </si>
  <si>
    <t>人/次</t>
  </si>
  <si>
    <t>学校围墙抹灰粉刷</t>
  </si>
  <si>
    <t>学校围墙粉刷</t>
  </si>
  <si>
    <t>学校破损脱落的墙面粉刷费</t>
  </si>
  <si>
    <t>12村小学</t>
  </si>
  <si>
    <t>21村小学</t>
  </si>
  <si>
    <t>总合计</t>
  </si>
  <si>
    <t xml:space="preserve"> 疏勒县罕南力克中心小学围墙维修项目</t>
  </si>
  <si>
    <t>名称</t>
  </si>
  <si>
    <t>合计（元)</t>
  </si>
  <si>
    <t>红砖头</t>
  </si>
  <si>
    <t>筑墙劳务费</t>
  </si>
  <si>
    <t>米</t>
  </si>
  <si>
    <t>平方米</t>
  </si>
  <si>
    <t>粉刷劳务费</t>
  </si>
  <si>
    <t>处理废土费（含拆除费）</t>
  </si>
  <si>
    <t>沥青油</t>
  </si>
  <si>
    <t>钢筋（圈梁30CM*30CM）</t>
  </si>
  <si>
    <t>KG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</si>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</sst>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\(#,##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_2008-2009学年中小学基本数据统计表" xfId="51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577205" y="1569974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0</xdr:colOff>
      <xdr:row>75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577205" y="1569974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O76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9.625" defaultRowHeight="13.5"/>
  <cols>
    <col min="1" max="2" width="9.125" style="16" customWidth="1"/>
    <col min="3" max="3" width="25.875" style="17" customWidth="1"/>
    <col min="4" max="4" width="17.625" style="16" customWidth="1"/>
    <col min="5" max="5" width="11.4416666666667" style="16" customWidth="1"/>
    <col min="6" max="6" width="13.7833333333333" style="18" customWidth="1"/>
    <col min="7" max="7" width="20.2166666666667" style="19" customWidth="1"/>
    <col min="8" max="8" width="14.75" style="20" customWidth="1"/>
    <col min="9" max="192" width="9.625" style="16"/>
    <col min="193" max="223" width="9.88333333333333" style="16"/>
    <col min="224" max="224" width="9.88333333333333" style="13"/>
    <col min="225" max="16384" width="9.625" style="13"/>
  </cols>
  <sheetData>
    <row r="1" s="13" customFormat="1" ht="44.1" customHeight="1" spans="1:223">
      <c r="A1" s="21" t="s">
        <v>0</v>
      </c>
      <c r="B1" s="21"/>
      <c r="C1" s="22"/>
      <c r="D1" s="21"/>
      <c r="E1" s="21"/>
      <c r="F1" s="21"/>
      <c r="G1" s="21"/>
      <c r="H1" s="21"/>
      <c r="I1" s="2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</row>
    <row r="2" s="14" customFormat="1" ht="56.1" customHeight="1" spans="1:223">
      <c r="A2" s="23" t="s">
        <v>1</v>
      </c>
      <c r="B2" s="23" t="s">
        <v>2</v>
      </c>
      <c r="C2" s="24" t="s">
        <v>3</v>
      </c>
      <c r="D2" s="23" t="s">
        <v>4</v>
      </c>
      <c r="E2" s="23" t="s">
        <v>5</v>
      </c>
      <c r="F2" s="25" t="s">
        <v>6</v>
      </c>
      <c r="G2" s="25" t="s">
        <v>7</v>
      </c>
      <c r="H2" s="26" t="s">
        <v>8</v>
      </c>
      <c r="I2" s="65" t="s">
        <v>4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</row>
    <row r="3" s="13" customFormat="1" spans="1:223">
      <c r="A3" s="27" t="s">
        <v>9</v>
      </c>
      <c r="B3" s="28">
        <v>1</v>
      </c>
      <c r="C3" s="29" t="s">
        <v>10</v>
      </c>
      <c r="D3" s="28" t="s">
        <v>11</v>
      </c>
      <c r="E3" s="28">
        <v>80</v>
      </c>
      <c r="F3" s="28">
        <v>10</v>
      </c>
      <c r="G3" s="30">
        <f t="shared" ref="G3:G25" si="0">F3*E3</f>
        <v>800</v>
      </c>
      <c r="H3" s="27"/>
      <c r="I3" s="67" t="s">
        <v>12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</row>
    <row r="4" s="13" customFormat="1" spans="1:223">
      <c r="A4" s="27"/>
      <c r="B4" s="28">
        <v>2</v>
      </c>
      <c r="C4" s="29" t="s">
        <v>13</v>
      </c>
      <c r="D4" s="28" t="s">
        <v>11</v>
      </c>
      <c r="E4" s="28">
        <v>1000</v>
      </c>
      <c r="F4" s="28">
        <v>0.7</v>
      </c>
      <c r="G4" s="30">
        <f t="shared" si="0"/>
        <v>700</v>
      </c>
      <c r="H4" s="27"/>
      <c r="I4" s="6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</row>
    <row r="5" spans="1:9">
      <c r="A5" s="27"/>
      <c r="B5" s="28">
        <v>3</v>
      </c>
      <c r="C5" s="29" t="s">
        <v>14</v>
      </c>
      <c r="D5" s="28" t="s">
        <v>15</v>
      </c>
      <c r="E5" s="28">
        <v>8</v>
      </c>
      <c r="F5" s="28">
        <v>110</v>
      </c>
      <c r="G5" s="30">
        <f t="shared" si="0"/>
        <v>880</v>
      </c>
      <c r="H5" s="27"/>
      <c r="I5" s="68"/>
    </row>
    <row r="6" spans="1:9">
      <c r="A6" s="27"/>
      <c r="B6" s="28">
        <v>4</v>
      </c>
      <c r="C6" s="29" t="s">
        <v>16</v>
      </c>
      <c r="D6" s="28" t="s">
        <v>17</v>
      </c>
      <c r="E6" s="28">
        <v>50</v>
      </c>
      <c r="F6" s="28">
        <v>35</v>
      </c>
      <c r="G6" s="30">
        <f t="shared" si="0"/>
        <v>1750</v>
      </c>
      <c r="H6" s="27"/>
      <c r="I6" s="68"/>
    </row>
    <row r="7" spans="1:9">
      <c r="A7" s="27"/>
      <c r="B7" s="28">
        <v>5</v>
      </c>
      <c r="C7" s="29" t="s">
        <v>18</v>
      </c>
      <c r="D7" s="28" t="s">
        <v>17</v>
      </c>
      <c r="E7" s="28">
        <v>13</v>
      </c>
      <c r="F7" s="28">
        <v>20</v>
      </c>
      <c r="G7" s="30">
        <f t="shared" si="0"/>
        <v>260</v>
      </c>
      <c r="H7" s="27"/>
      <c r="I7" s="68"/>
    </row>
    <row r="8" spans="1:9">
      <c r="A8" s="27"/>
      <c r="B8" s="28">
        <v>6</v>
      </c>
      <c r="C8" s="29" t="s">
        <v>19</v>
      </c>
      <c r="D8" s="28" t="s">
        <v>15</v>
      </c>
      <c r="E8" s="28">
        <v>8</v>
      </c>
      <c r="F8" s="28">
        <v>100</v>
      </c>
      <c r="G8" s="30">
        <f t="shared" si="0"/>
        <v>800</v>
      </c>
      <c r="H8" s="27"/>
      <c r="I8" s="68"/>
    </row>
    <row r="9" spans="1:9">
      <c r="A9" s="27"/>
      <c r="B9" s="28">
        <v>7</v>
      </c>
      <c r="C9" s="29" t="s">
        <v>20</v>
      </c>
      <c r="D9" s="28" t="s">
        <v>21</v>
      </c>
      <c r="E9" s="28">
        <v>2</v>
      </c>
      <c r="F9" s="28">
        <v>300</v>
      </c>
      <c r="G9" s="30">
        <f t="shared" si="0"/>
        <v>600</v>
      </c>
      <c r="H9" s="27"/>
      <c r="I9" s="68"/>
    </row>
    <row r="10" spans="1:9">
      <c r="A10" s="27"/>
      <c r="B10" s="28">
        <v>8</v>
      </c>
      <c r="C10" s="29" t="s">
        <v>22</v>
      </c>
      <c r="D10" s="28" t="s">
        <v>23</v>
      </c>
      <c r="E10" s="28">
        <v>8</v>
      </c>
      <c r="F10" s="28">
        <v>250</v>
      </c>
      <c r="G10" s="30">
        <f t="shared" si="0"/>
        <v>2000</v>
      </c>
      <c r="H10" s="28" t="s">
        <v>24</v>
      </c>
      <c r="I10" s="68"/>
    </row>
    <row r="11" ht="14.25" spans="1:9">
      <c r="A11" s="27" t="s">
        <v>25</v>
      </c>
      <c r="B11" s="31">
        <v>1</v>
      </c>
      <c r="C11" s="29" t="s">
        <v>13</v>
      </c>
      <c r="D11" s="28" t="s">
        <v>11</v>
      </c>
      <c r="E11" s="28">
        <v>6000</v>
      </c>
      <c r="F11" s="28">
        <v>0.7</v>
      </c>
      <c r="G11" s="30">
        <f t="shared" si="0"/>
        <v>4200</v>
      </c>
      <c r="H11" s="27"/>
      <c r="I11" s="68"/>
    </row>
    <row r="12" ht="14.25" spans="1:9">
      <c r="A12" s="27"/>
      <c r="B12" s="31">
        <v>2</v>
      </c>
      <c r="C12" s="29" t="s">
        <v>14</v>
      </c>
      <c r="D12" s="28" t="s">
        <v>15</v>
      </c>
      <c r="E12" s="28">
        <v>9</v>
      </c>
      <c r="F12" s="28">
        <v>60</v>
      </c>
      <c r="G12" s="30">
        <f t="shared" si="0"/>
        <v>540</v>
      </c>
      <c r="H12" s="27"/>
      <c r="I12" s="68"/>
    </row>
    <row r="13" ht="14.25" spans="1:9">
      <c r="A13" s="27"/>
      <c r="B13" s="31">
        <v>3</v>
      </c>
      <c r="C13" s="29" t="s">
        <v>22</v>
      </c>
      <c r="D13" s="28" t="s">
        <v>26</v>
      </c>
      <c r="E13" s="28">
        <v>180</v>
      </c>
      <c r="F13" s="28">
        <v>15</v>
      </c>
      <c r="G13" s="30">
        <f t="shared" si="0"/>
        <v>2700</v>
      </c>
      <c r="H13" s="27"/>
      <c r="I13" s="68"/>
    </row>
    <row r="14" spans="1:9">
      <c r="A14" s="27" t="s">
        <v>27</v>
      </c>
      <c r="B14" s="28">
        <v>1</v>
      </c>
      <c r="C14" s="29" t="s">
        <v>28</v>
      </c>
      <c r="D14" s="28" t="s">
        <v>29</v>
      </c>
      <c r="E14" s="28">
        <v>8</v>
      </c>
      <c r="F14" s="28">
        <v>89</v>
      </c>
      <c r="G14" s="30">
        <f t="shared" si="0"/>
        <v>712</v>
      </c>
      <c r="H14" s="32"/>
      <c r="I14" s="68"/>
    </row>
    <row r="15" spans="1:9">
      <c r="A15" s="27"/>
      <c r="B15" s="28">
        <v>2</v>
      </c>
      <c r="C15" s="29" t="s">
        <v>16</v>
      </c>
      <c r="D15" s="28" t="s">
        <v>17</v>
      </c>
      <c r="E15" s="28">
        <v>9</v>
      </c>
      <c r="F15" s="28">
        <v>32</v>
      </c>
      <c r="G15" s="30">
        <f t="shared" si="0"/>
        <v>288</v>
      </c>
      <c r="H15" s="28"/>
      <c r="I15" s="68"/>
    </row>
    <row r="16" spans="1:9">
      <c r="A16" s="27"/>
      <c r="B16" s="28">
        <v>3</v>
      </c>
      <c r="C16" s="29" t="s">
        <v>14</v>
      </c>
      <c r="D16" s="28" t="s">
        <v>21</v>
      </c>
      <c r="E16" s="28">
        <v>2</v>
      </c>
      <c r="F16" s="28">
        <v>200</v>
      </c>
      <c r="G16" s="30">
        <f t="shared" si="0"/>
        <v>400</v>
      </c>
      <c r="H16" s="28"/>
      <c r="I16" s="68"/>
    </row>
    <row r="17" spans="1:9">
      <c r="A17" s="27"/>
      <c r="B17" s="28">
        <v>4</v>
      </c>
      <c r="C17" s="29" t="s">
        <v>18</v>
      </c>
      <c r="D17" s="28" t="s">
        <v>17</v>
      </c>
      <c r="E17" s="28">
        <v>15</v>
      </c>
      <c r="F17" s="28">
        <v>20</v>
      </c>
      <c r="G17" s="30">
        <f t="shared" si="0"/>
        <v>300</v>
      </c>
      <c r="H17" s="28"/>
      <c r="I17" s="68"/>
    </row>
    <row r="18" spans="1:9">
      <c r="A18" s="27"/>
      <c r="B18" s="28">
        <v>5</v>
      </c>
      <c r="C18" s="29" t="s">
        <v>22</v>
      </c>
      <c r="D18" s="28" t="s">
        <v>30</v>
      </c>
      <c r="E18" s="28">
        <v>3</v>
      </c>
      <c r="F18" s="28">
        <v>500</v>
      </c>
      <c r="G18" s="30">
        <f t="shared" si="0"/>
        <v>1500</v>
      </c>
      <c r="H18" s="28" t="s">
        <v>31</v>
      </c>
      <c r="I18" s="68"/>
    </row>
    <row r="19" s="15" customFormat="1" ht="29" customHeight="1" spans="1:223">
      <c r="A19" s="33" t="s">
        <v>32</v>
      </c>
      <c r="B19" s="33"/>
      <c r="C19" s="34"/>
      <c r="D19" s="33"/>
      <c r="E19" s="35">
        <f>SUM(G3:G18)</f>
        <v>18430</v>
      </c>
      <c r="F19" s="35"/>
      <c r="G19" s="35"/>
      <c r="H19" s="35"/>
      <c r="I19" s="6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</row>
    <row r="20" ht="14.25" spans="1:9">
      <c r="A20" s="27" t="s">
        <v>33</v>
      </c>
      <c r="B20" s="31">
        <v>1</v>
      </c>
      <c r="C20" s="36" t="s">
        <v>18</v>
      </c>
      <c r="D20" s="37" t="s">
        <v>34</v>
      </c>
      <c r="E20" s="38">
        <v>6</v>
      </c>
      <c r="F20" s="39">
        <v>15</v>
      </c>
      <c r="G20" s="39">
        <f t="shared" ref="G20:G26" si="1">F20*E20</f>
        <v>90</v>
      </c>
      <c r="H20" s="40"/>
      <c r="I20" s="71" t="s">
        <v>35</v>
      </c>
    </row>
    <row r="21" ht="14.25" spans="1:9">
      <c r="A21" s="27"/>
      <c r="B21" s="31">
        <v>2</v>
      </c>
      <c r="C21" s="36" t="s">
        <v>28</v>
      </c>
      <c r="D21" s="38" t="s">
        <v>36</v>
      </c>
      <c r="E21" s="41">
        <v>2</v>
      </c>
      <c r="F21" s="41">
        <v>80</v>
      </c>
      <c r="G21" s="39">
        <f t="shared" si="1"/>
        <v>160</v>
      </c>
      <c r="H21" s="40"/>
      <c r="I21" s="72"/>
    </row>
    <row r="22" ht="14.25" spans="1:9">
      <c r="A22" s="27"/>
      <c r="B22" s="31">
        <v>3</v>
      </c>
      <c r="C22" s="36" t="s">
        <v>37</v>
      </c>
      <c r="D22" s="38" t="s">
        <v>38</v>
      </c>
      <c r="E22" s="38">
        <v>3</v>
      </c>
      <c r="F22" s="39">
        <v>10</v>
      </c>
      <c r="G22" s="39">
        <f t="shared" si="1"/>
        <v>30</v>
      </c>
      <c r="H22" s="40"/>
      <c r="I22" s="72"/>
    </row>
    <row r="23" ht="14.25" spans="1:9">
      <c r="A23" s="27"/>
      <c r="B23" s="31">
        <v>4</v>
      </c>
      <c r="C23" s="36" t="s">
        <v>39</v>
      </c>
      <c r="D23" s="38" t="s">
        <v>40</v>
      </c>
      <c r="E23" s="38">
        <v>2</v>
      </c>
      <c r="F23" s="39">
        <v>120</v>
      </c>
      <c r="G23" s="39">
        <f t="shared" si="1"/>
        <v>240</v>
      </c>
      <c r="H23" s="40"/>
      <c r="I23" s="72"/>
    </row>
    <row r="24" ht="14.25" spans="1:9">
      <c r="A24" s="27"/>
      <c r="B24" s="31">
        <v>5</v>
      </c>
      <c r="C24" s="36" t="s">
        <v>41</v>
      </c>
      <c r="D24" s="38" t="s">
        <v>42</v>
      </c>
      <c r="E24" s="38">
        <v>2</v>
      </c>
      <c r="F24" s="39">
        <v>30</v>
      </c>
      <c r="G24" s="39">
        <f t="shared" si="1"/>
        <v>60</v>
      </c>
      <c r="H24" s="40"/>
      <c r="I24" s="72"/>
    </row>
    <row r="25" ht="14.25" spans="1:9">
      <c r="A25" s="27"/>
      <c r="B25" s="31">
        <v>6</v>
      </c>
      <c r="C25" s="36" t="s">
        <v>43</v>
      </c>
      <c r="D25" s="38" t="s">
        <v>44</v>
      </c>
      <c r="E25" s="38">
        <v>2</v>
      </c>
      <c r="F25" s="39">
        <v>35</v>
      </c>
      <c r="G25" s="39">
        <f t="shared" si="1"/>
        <v>70</v>
      </c>
      <c r="H25" s="40"/>
      <c r="I25" s="72"/>
    </row>
    <row r="26" ht="14.25" spans="1:9">
      <c r="A26" s="27"/>
      <c r="B26" s="31">
        <v>7</v>
      </c>
      <c r="C26" s="36" t="s">
        <v>22</v>
      </c>
      <c r="D26" s="38" t="s">
        <v>23</v>
      </c>
      <c r="E26" s="38">
        <v>2</v>
      </c>
      <c r="F26" s="39">
        <v>200</v>
      </c>
      <c r="G26" s="39">
        <f t="shared" si="1"/>
        <v>400</v>
      </c>
      <c r="H26" s="40"/>
      <c r="I26" s="72"/>
    </row>
    <row r="27" ht="14.25" spans="1:9">
      <c r="A27" s="27" t="s">
        <v>45</v>
      </c>
      <c r="B27" s="31">
        <v>1</v>
      </c>
      <c r="C27" s="36" t="s">
        <v>18</v>
      </c>
      <c r="D27" s="37" t="s">
        <v>34</v>
      </c>
      <c r="E27" s="38">
        <v>30</v>
      </c>
      <c r="F27" s="39">
        <v>15</v>
      </c>
      <c r="G27" s="39">
        <f t="shared" ref="G27:G33" si="2">F27*E27</f>
        <v>450</v>
      </c>
      <c r="H27" s="40"/>
      <c r="I27" s="72"/>
    </row>
    <row r="28" ht="14.25" spans="1:9">
      <c r="A28" s="27"/>
      <c r="B28" s="31">
        <v>2</v>
      </c>
      <c r="C28" s="36" t="s">
        <v>28</v>
      </c>
      <c r="D28" s="38" t="s">
        <v>36</v>
      </c>
      <c r="E28" s="41">
        <v>9</v>
      </c>
      <c r="F28" s="41">
        <v>80</v>
      </c>
      <c r="G28" s="39">
        <f t="shared" si="2"/>
        <v>720</v>
      </c>
      <c r="H28" s="40"/>
      <c r="I28" s="72"/>
    </row>
    <row r="29" ht="14.25" spans="1:9">
      <c r="A29" s="27"/>
      <c r="B29" s="31">
        <v>3</v>
      </c>
      <c r="C29" s="36" t="s">
        <v>37</v>
      </c>
      <c r="D29" s="38" t="s">
        <v>38</v>
      </c>
      <c r="E29" s="38">
        <v>9</v>
      </c>
      <c r="F29" s="39">
        <v>10</v>
      </c>
      <c r="G29" s="39">
        <f t="shared" si="2"/>
        <v>90</v>
      </c>
      <c r="H29" s="40"/>
      <c r="I29" s="72"/>
    </row>
    <row r="30" ht="14.25" spans="1:9">
      <c r="A30" s="27"/>
      <c r="B30" s="31">
        <v>4</v>
      </c>
      <c r="C30" s="36" t="s">
        <v>39</v>
      </c>
      <c r="D30" s="38" t="s">
        <v>40</v>
      </c>
      <c r="E30" s="38">
        <v>7</v>
      </c>
      <c r="F30" s="39">
        <v>120</v>
      </c>
      <c r="G30" s="39">
        <f t="shared" si="2"/>
        <v>840</v>
      </c>
      <c r="H30" s="40"/>
      <c r="I30" s="72"/>
    </row>
    <row r="31" ht="14.25" spans="1:9">
      <c r="A31" s="27"/>
      <c r="B31" s="31">
        <v>5</v>
      </c>
      <c r="C31" s="36" t="s">
        <v>41</v>
      </c>
      <c r="D31" s="38" t="s">
        <v>42</v>
      </c>
      <c r="E31" s="38">
        <v>8</v>
      </c>
      <c r="F31" s="39">
        <v>30</v>
      </c>
      <c r="G31" s="39">
        <f t="shared" si="2"/>
        <v>240</v>
      </c>
      <c r="H31" s="40"/>
      <c r="I31" s="72"/>
    </row>
    <row r="32" ht="18.75" spans="1:9">
      <c r="A32" s="27"/>
      <c r="B32" s="31">
        <v>6</v>
      </c>
      <c r="C32" s="42" t="s">
        <v>43</v>
      </c>
      <c r="D32" s="43" t="s">
        <v>44</v>
      </c>
      <c r="E32" s="38">
        <v>4</v>
      </c>
      <c r="F32" s="39">
        <v>35</v>
      </c>
      <c r="G32" s="39">
        <f t="shared" si="2"/>
        <v>140</v>
      </c>
      <c r="H32" s="40"/>
      <c r="I32" s="72"/>
    </row>
    <row r="33" ht="14.25" spans="1:9">
      <c r="A33" s="27"/>
      <c r="B33" s="31">
        <v>7</v>
      </c>
      <c r="C33" s="36" t="s">
        <v>22</v>
      </c>
      <c r="D33" s="38" t="s">
        <v>23</v>
      </c>
      <c r="E33" s="38">
        <v>3</v>
      </c>
      <c r="F33" s="39">
        <v>250</v>
      </c>
      <c r="G33" s="39">
        <f t="shared" si="2"/>
        <v>750</v>
      </c>
      <c r="H33" s="40"/>
      <c r="I33" s="72"/>
    </row>
    <row r="34" s="15" customFormat="1" ht="24" customHeight="1" spans="1:223">
      <c r="A34" s="44" t="s">
        <v>32</v>
      </c>
      <c r="B34" s="45"/>
      <c r="C34" s="46"/>
      <c r="D34" s="47"/>
      <c r="E34" s="48">
        <f>SUM(G20:G33)</f>
        <v>4280</v>
      </c>
      <c r="F34" s="49"/>
      <c r="G34" s="49"/>
      <c r="H34" s="50"/>
      <c r="I34" s="73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</row>
    <row r="35" ht="14.25" spans="1:9">
      <c r="A35" s="27" t="s">
        <v>27</v>
      </c>
      <c r="B35" s="40">
        <v>1</v>
      </c>
      <c r="C35" s="51" t="s">
        <v>28</v>
      </c>
      <c r="D35" s="52" t="s">
        <v>29</v>
      </c>
      <c r="E35" s="52">
        <v>8</v>
      </c>
      <c r="F35" s="52">
        <v>89.78</v>
      </c>
      <c r="G35" s="53">
        <f t="shared" ref="G35:G40" si="3">F35*E35</f>
        <v>718.24</v>
      </c>
      <c r="H35" s="54" t="s">
        <v>46</v>
      </c>
      <c r="I35" s="71" t="s">
        <v>47</v>
      </c>
    </row>
    <row r="36" ht="18.75" spans="1:9">
      <c r="A36" s="27"/>
      <c r="B36" s="40">
        <v>2</v>
      </c>
      <c r="C36" s="51" t="s">
        <v>16</v>
      </c>
      <c r="D36" s="52" t="s">
        <v>17</v>
      </c>
      <c r="E36" s="52">
        <v>5</v>
      </c>
      <c r="F36" s="52">
        <v>30</v>
      </c>
      <c r="G36" s="53">
        <f t="shared" si="3"/>
        <v>150</v>
      </c>
      <c r="H36" s="55"/>
      <c r="I36" s="72"/>
    </row>
    <row r="37" ht="18.75" spans="1:9">
      <c r="A37" s="27"/>
      <c r="B37" s="40">
        <v>3</v>
      </c>
      <c r="C37" s="51" t="s">
        <v>14</v>
      </c>
      <c r="D37" s="52" t="s">
        <v>21</v>
      </c>
      <c r="E37" s="52">
        <v>2</v>
      </c>
      <c r="F37" s="52">
        <v>200</v>
      </c>
      <c r="G37" s="53">
        <f t="shared" si="3"/>
        <v>400</v>
      </c>
      <c r="H37" s="55"/>
      <c r="I37" s="72"/>
    </row>
    <row r="38" ht="18.75" spans="1:9">
      <c r="A38" s="27"/>
      <c r="B38" s="40">
        <v>4</v>
      </c>
      <c r="C38" s="51" t="s">
        <v>18</v>
      </c>
      <c r="D38" s="52" t="s">
        <v>17</v>
      </c>
      <c r="E38" s="52">
        <v>12</v>
      </c>
      <c r="F38" s="52">
        <v>20</v>
      </c>
      <c r="G38" s="53">
        <f t="shared" si="3"/>
        <v>240</v>
      </c>
      <c r="H38" s="55"/>
      <c r="I38" s="72"/>
    </row>
    <row r="39" ht="14.25" spans="1:9">
      <c r="A39" s="27"/>
      <c r="B39" s="40">
        <v>5</v>
      </c>
      <c r="C39" s="51" t="s">
        <v>48</v>
      </c>
      <c r="D39" s="56" t="s">
        <v>49</v>
      </c>
      <c r="E39" s="52">
        <v>4</v>
      </c>
      <c r="F39" s="52">
        <v>200</v>
      </c>
      <c r="G39" s="53">
        <f t="shared" si="3"/>
        <v>800</v>
      </c>
      <c r="H39" s="54" t="s">
        <v>50</v>
      </c>
      <c r="I39" s="72"/>
    </row>
    <row r="40" ht="14.25" spans="1:9">
      <c r="A40" s="27"/>
      <c r="B40" s="40">
        <v>6</v>
      </c>
      <c r="C40" s="51" t="s">
        <v>51</v>
      </c>
      <c r="D40" s="56" t="s">
        <v>49</v>
      </c>
      <c r="E40" s="52">
        <v>2</v>
      </c>
      <c r="F40" s="52">
        <v>150</v>
      </c>
      <c r="G40" s="53">
        <f t="shared" si="3"/>
        <v>300</v>
      </c>
      <c r="H40" s="54" t="s">
        <v>52</v>
      </c>
      <c r="I40" s="72"/>
    </row>
    <row r="41" s="15" customFormat="1" ht="29" customHeight="1" spans="1:223">
      <c r="A41" s="44" t="s">
        <v>32</v>
      </c>
      <c r="B41" s="45"/>
      <c r="C41" s="46"/>
      <c r="D41" s="47"/>
      <c r="E41" s="57">
        <f>SUM(G35:G40)</f>
        <v>2608.24</v>
      </c>
      <c r="F41" s="58"/>
      <c r="G41" s="58"/>
      <c r="H41" s="59"/>
      <c r="I41" s="74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</row>
    <row r="42" ht="14.25" spans="1:9">
      <c r="A42" s="27" t="s">
        <v>53</v>
      </c>
      <c r="B42" s="40">
        <v>1</v>
      </c>
      <c r="C42" s="51" t="s">
        <v>10</v>
      </c>
      <c r="D42" s="56" t="s">
        <v>54</v>
      </c>
      <c r="E42" s="56">
        <v>60</v>
      </c>
      <c r="F42" s="56">
        <v>18</v>
      </c>
      <c r="G42" s="53">
        <f>E42*F42</f>
        <v>1080</v>
      </c>
      <c r="H42" s="40"/>
      <c r="I42" s="71" t="s">
        <v>55</v>
      </c>
    </row>
    <row r="43" ht="14.25" spans="1:9">
      <c r="A43" s="27"/>
      <c r="B43" s="40">
        <v>2</v>
      </c>
      <c r="C43" s="51" t="s">
        <v>14</v>
      </c>
      <c r="D43" s="56" t="s">
        <v>15</v>
      </c>
      <c r="E43" s="56">
        <v>3</v>
      </c>
      <c r="F43" s="56">
        <v>200</v>
      </c>
      <c r="G43" s="53">
        <f>E43*F43</f>
        <v>600</v>
      </c>
      <c r="H43" s="40"/>
      <c r="I43" s="72"/>
    </row>
    <row r="44" ht="14.25" spans="1:9">
      <c r="A44" s="27"/>
      <c r="B44" s="40">
        <v>3</v>
      </c>
      <c r="C44" s="51" t="s">
        <v>56</v>
      </c>
      <c r="D44" s="56" t="s">
        <v>17</v>
      </c>
      <c r="E44" s="56">
        <v>8</v>
      </c>
      <c r="F44" s="56">
        <v>30</v>
      </c>
      <c r="G44" s="53">
        <f>E44*F44</f>
        <v>240</v>
      </c>
      <c r="H44" s="40"/>
      <c r="I44" s="72"/>
    </row>
    <row r="45" ht="14.25" spans="1:9">
      <c r="A45" s="27"/>
      <c r="B45" s="40">
        <v>4</v>
      </c>
      <c r="C45" s="51" t="s">
        <v>22</v>
      </c>
      <c r="D45" s="56" t="s">
        <v>57</v>
      </c>
      <c r="E45" s="56">
        <v>3</v>
      </c>
      <c r="F45" s="56">
        <v>300</v>
      </c>
      <c r="G45" s="53">
        <f>E45*F45</f>
        <v>900</v>
      </c>
      <c r="H45" s="40"/>
      <c r="I45" s="72"/>
    </row>
    <row r="46" ht="14.25" spans="1:9">
      <c r="A46" s="27" t="s">
        <v>58</v>
      </c>
      <c r="B46" s="40">
        <v>1</v>
      </c>
      <c r="C46" s="51" t="s">
        <v>14</v>
      </c>
      <c r="D46" s="56" t="s">
        <v>15</v>
      </c>
      <c r="E46" s="56">
        <v>10</v>
      </c>
      <c r="F46" s="56">
        <v>100</v>
      </c>
      <c r="G46" s="53">
        <f t="shared" ref="G46:G55" si="4">E46*F46</f>
        <v>1000</v>
      </c>
      <c r="H46" s="40"/>
      <c r="I46" s="72"/>
    </row>
    <row r="47" ht="14.25" spans="1:9">
      <c r="A47" s="27"/>
      <c r="B47" s="40">
        <v>2</v>
      </c>
      <c r="C47" s="51" t="s">
        <v>16</v>
      </c>
      <c r="D47" s="56" t="s">
        <v>17</v>
      </c>
      <c r="E47" s="56">
        <v>20</v>
      </c>
      <c r="F47" s="56">
        <v>30</v>
      </c>
      <c r="G47" s="53">
        <f t="shared" si="4"/>
        <v>600</v>
      </c>
      <c r="H47" s="40"/>
      <c r="I47" s="72"/>
    </row>
    <row r="48" ht="14.25" spans="1:9">
      <c r="A48" s="27"/>
      <c r="B48" s="40">
        <v>3</v>
      </c>
      <c r="C48" s="51" t="s">
        <v>28</v>
      </c>
      <c r="D48" s="56" t="s">
        <v>29</v>
      </c>
      <c r="E48" s="56">
        <v>5</v>
      </c>
      <c r="F48" s="56">
        <v>130</v>
      </c>
      <c r="G48" s="53">
        <f t="shared" si="4"/>
        <v>650</v>
      </c>
      <c r="H48" s="40"/>
      <c r="I48" s="72"/>
    </row>
    <row r="49" ht="14.25" spans="1:9">
      <c r="A49" s="27"/>
      <c r="B49" s="40">
        <v>4</v>
      </c>
      <c r="C49" s="51" t="s">
        <v>22</v>
      </c>
      <c r="D49" s="56" t="s">
        <v>23</v>
      </c>
      <c r="E49" s="56">
        <v>8</v>
      </c>
      <c r="F49" s="56">
        <v>250</v>
      </c>
      <c r="G49" s="53">
        <f t="shared" si="4"/>
        <v>2000</v>
      </c>
      <c r="H49" s="40"/>
      <c r="I49" s="72"/>
    </row>
    <row r="50" ht="14.25" spans="1:9">
      <c r="A50" s="27" t="s">
        <v>59</v>
      </c>
      <c r="B50" s="60">
        <v>1</v>
      </c>
      <c r="C50" s="61" t="s">
        <v>18</v>
      </c>
      <c r="D50" s="62" t="s">
        <v>34</v>
      </c>
      <c r="E50" s="63">
        <v>20</v>
      </c>
      <c r="F50" s="64">
        <v>15</v>
      </c>
      <c r="G50" s="53">
        <f t="shared" si="4"/>
        <v>300</v>
      </c>
      <c r="H50" s="40"/>
      <c r="I50" s="72"/>
    </row>
    <row r="51" ht="14.25" spans="1:9">
      <c r="A51" s="27"/>
      <c r="B51" s="60">
        <v>2</v>
      </c>
      <c r="C51" s="61" t="s">
        <v>28</v>
      </c>
      <c r="D51" s="63" t="s">
        <v>36</v>
      </c>
      <c r="E51" s="3">
        <v>4</v>
      </c>
      <c r="F51" s="3">
        <v>130</v>
      </c>
      <c r="G51" s="53">
        <f t="shared" si="4"/>
        <v>520</v>
      </c>
      <c r="H51" s="40"/>
      <c r="I51" s="72"/>
    </row>
    <row r="52" ht="14.25" spans="1:9">
      <c r="A52" s="27"/>
      <c r="B52" s="60">
        <v>3</v>
      </c>
      <c r="C52" s="61" t="s">
        <v>37</v>
      </c>
      <c r="D52" s="63" t="s">
        <v>38</v>
      </c>
      <c r="E52" s="63">
        <v>11</v>
      </c>
      <c r="F52" s="64">
        <v>10</v>
      </c>
      <c r="G52" s="53">
        <f t="shared" si="4"/>
        <v>110</v>
      </c>
      <c r="H52" s="40"/>
      <c r="I52" s="72"/>
    </row>
    <row r="53" ht="14.25" spans="1:9">
      <c r="A53" s="27"/>
      <c r="B53" s="60">
        <v>4</v>
      </c>
      <c r="C53" s="61" t="s">
        <v>39</v>
      </c>
      <c r="D53" s="63" t="s">
        <v>40</v>
      </c>
      <c r="E53" s="63">
        <v>4</v>
      </c>
      <c r="F53" s="64">
        <v>120</v>
      </c>
      <c r="G53" s="53">
        <f t="shared" si="4"/>
        <v>480</v>
      </c>
      <c r="H53" s="40"/>
      <c r="I53" s="72"/>
    </row>
    <row r="54" ht="14.25" spans="1:9">
      <c r="A54" s="27"/>
      <c r="B54" s="60">
        <v>5</v>
      </c>
      <c r="C54" s="61" t="s">
        <v>41</v>
      </c>
      <c r="D54" s="63" t="s">
        <v>42</v>
      </c>
      <c r="E54" s="63">
        <v>5</v>
      </c>
      <c r="F54" s="64">
        <v>50</v>
      </c>
      <c r="G54" s="53">
        <f t="shared" si="4"/>
        <v>250</v>
      </c>
      <c r="H54" s="40"/>
      <c r="I54" s="72"/>
    </row>
    <row r="55" ht="14.25" spans="1:9">
      <c r="A55" s="27"/>
      <c r="B55" s="60">
        <v>7</v>
      </c>
      <c r="C55" s="61" t="s">
        <v>22</v>
      </c>
      <c r="D55" s="63" t="s">
        <v>23</v>
      </c>
      <c r="E55" s="63">
        <v>5</v>
      </c>
      <c r="F55" s="64">
        <v>250</v>
      </c>
      <c r="G55" s="53">
        <f t="shared" si="4"/>
        <v>1250</v>
      </c>
      <c r="H55" s="40"/>
      <c r="I55" s="72"/>
    </row>
    <row r="56" s="15" customFormat="1" ht="31" customHeight="1" spans="1:223">
      <c r="A56" s="44" t="s">
        <v>32</v>
      </c>
      <c r="B56" s="45"/>
      <c r="C56" s="46"/>
      <c r="D56" s="47"/>
      <c r="E56" s="48">
        <f>SUM(G42:G55)</f>
        <v>9980</v>
      </c>
      <c r="F56" s="49"/>
      <c r="G56" s="49"/>
      <c r="H56" s="50"/>
      <c r="I56" s="74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</row>
    <row r="57" ht="14.25" spans="1:9">
      <c r="A57" s="27" t="s">
        <v>60</v>
      </c>
      <c r="B57" s="31">
        <v>1</v>
      </c>
      <c r="C57" s="36" t="s">
        <v>18</v>
      </c>
      <c r="D57" s="37" t="s">
        <v>34</v>
      </c>
      <c r="E57" s="38">
        <v>50</v>
      </c>
      <c r="F57" s="39">
        <v>15</v>
      </c>
      <c r="G57" s="39">
        <f t="shared" ref="G57:G63" si="5">F57*E57</f>
        <v>750</v>
      </c>
      <c r="H57" s="40"/>
      <c r="I57" s="71" t="s">
        <v>61</v>
      </c>
    </row>
    <row r="58" ht="14.25" spans="1:9">
      <c r="A58" s="27"/>
      <c r="B58" s="31">
        <v>2</v>
      </c>
      <c r="C58" s="36" t="s">
        <v>28</v>
      </c>
      <c r="D58" s="38" t="s">
        <v>36</v>
      </c>
      <c r="E58" s="41">
        <v>10</v>
      </c>
      <c r="F58" s="41">
        <v>80</v>
      </c>
      <c r="G58" s="39">
        <f t="shared" si="5"/>
        <v>800</v>
      </c>
      <c r="H58" s="40"/>
      <c r="I58" s="72"/>
    </row>
    <row r="59" ht="14.25" spans="1:9">
      <c r="A59" s="27"/>
      <c r="B59" s="31">
        <v>3</v>
      </c>
      <c r="C59" s="36" t="s">
        <v>37</v>
      </c>
      <c r="D59" s="38" t="s">
        <v>38</v>
      </c>
      <c r="E59" s="38">
        <v>10</v>
      </c>
      <c r="F59" s="39">
        <v>10</v>
      </c>
      <c r="G59" s="39">
        <f t="shared" si="5"/>
        <v>100</v>
      </c>
      <c r="H59" s="40"/>
      <c r="I59" s="72"/>
    </row>
    <row r="60" ht="14.25" spans="1:9">
      <c r="A60" s="27"/>
      <c r="B60" s="31">
        <v>4</v>
      </c>
      <c r="C60" s="36" t="s">
        <v>39</v>
      </c>
      <c r="D60" s="38" t="s">
        <v>40</v>
      </c>
      <c r="E60" s="38">
        <v>10</v>
      </c>
      <c r="F60" s="39">
        <v>120</v>
      </c>
      <c r="G60" s="39">
        <f t="shared" si="5"/>
        <v>1200</v>
      </c>
      <c r="H60" s="40"/>
      <c r="I60" s="72"/>
    </row>
    <row r="61" ht="14.25" spans="1:9">
      <c r="A61" s="27"/>
      <c r="B61" s="31">
        <v>5</v>
      </c>
      <c r="C61" s="36" t="s">
        <v>41</v>
      </c>
      <c r="D61" s="38" t="s">
        <v>42</v>
      </c>
      <c r="E61" s="38">
        <v>7</v>
      </c>
      <c r="F61" s="39">
        <v>50</v>
      </c>
      <c r="G61" s="39">
        <f t="shared" si="5"/>
        <v>350</v>
      </c>
      <c r="H61" s="40"/>
      <c r="I61" s="72"/>
    </row>
    <row r="62" ht="14.25" spans="1:9">
      <c r="A62" s="27"/>
      <c r="B62" s="31">
        <v>6</v>
      </c>
      <c r="C62" s="36" t="s">
        <v>43</v>
      </c>
      <c r="D62" s="43" t="s">
        <v>44</v>
      </c>
      <c r="E62" s="38">
        <v>5</v>
      </c>
      <c r="F62" s="39">
        <v>35</v>
      </c>
      <c r="G62" s="39">
        <f t="shared" si="5"/>
        <v>175</v>
      </c>
      <c r="H62" s="40"/>
      <c r="I62" s="72"/>
    </row>
    <row r="63" ht="14.25" spans="1:9">
      <c r="A63" s="27"/>
      <c r="B63" s="31">
        <v>7</v>
      </c>
      <c r="C63" s="36" t="s">
        <v>22</v>
      </c>
      <c r="D63" s="38" t="s">
        <v>23</v>
      </c>
      <c r="E63" s="38">
        <v>6</v>
      </c>
      <c r="F63" s="39">
        <v>250</v>
      </c>
      <c r="G63" s="39">
        <f t="shared" si="5"/>
        <v>1500</v>
      </c>
      <c r="H63" s="40"/>
      <c r="I63" s="72"/>
    </row>
    <row r="64" s="15" customFormat="1" ht="28" customHeight="1" spans="1:223">
      <c r="A64" s="44" t="s">
        <v>32</v>
      </c>
      <c r="B64" s="45"/>
      <c r="C64" s="46"/>
      <c r="D64" s="47"/>
      <c r="E64" s="48">
        <f>SUM(G57:G63)</f>
        <v>4875</v>
      </c>
      <c r="F64" s="49"/>
      <c r="G64" s="49"/>
      <c r="H64" s="50"/>
      <c r="I64" s="74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</row>
    <row r="65" ht="14.25" spans="1:9">
      <c r="A65" s="32" t="s">
        <v>59</v>
      </c>
      <c r="B65" s="60">
        <v>1</v>
      </c>
      <c r="C65" s="61" t="s">
        <v>18</v>
      </c>
      <c r="D65" s="62" t="s">
        <v>34</v>
      </c>
      <c r="E65" s="63">
        <v>20</v>
      </c>
      <c r="F65" s="64">
        <v>15</v>
      </c>
      <c r="G65" s="64">
        <f t="shared" ref="G65:G74" si="6">F65*E65</f>
        <v>300</v>
      </c>
      <c r="H65" s="28"/>
      <c r="I65" s="79" t="s">
        <v>62</v>
      </c>
    </row>
    <row r="66" ht="14.25" spans="1:9">
      <c r="A66" s="32"/>
      <c r="B66" s="60">
        <v>2</v>
      </c>
      <c r="C66" s="61" t="s">
        <v>28</v>
      </c>
      <c r="D66" s="63" t="s">
        <v>36</v>
      </c>
      <c r="E66" s="3">
        <v>4</v>
      </c>
      <c r="F66" s="3">
        <v>130</v>
      </c>
      <c r="G66" s="64">
        <f t="shared" si="6"/>
        <v>520</v>
      </c>
      <c r="H66" s="40"/>
      <c r="I66" s="79"/>
    </row>
    <row r="67" ht="14.25" spans="1:9">
      <c r="A67" s="32"/>
      <c r="B67" s="60">
        <v>3</v>
      </c>
      <c r="C67" s="61" t="s">
        <v>37</v>
      </c>
      <c r="D67" s="63" t="s">
        <v>38</v>
      </c>
      <c r="E67" s="63">
        <v>11</v>
      </c>
      <c r="F67" s="64">
        <v>10</v>
      </c>
      <c r="G67" s="64">
        <f t="shared" si="6"/>
        <v>110</v>
      </c>
      <c r="H67" s="40"/>
      <c r="I67" s="79"/>
    </row>
    <row r="68" ht="14.25" spans="1:9">
      <c r="A68" s="32"/>
      <c r="B68" s="60">
        <v>4</v>
      </c>
      <c r="C68" s="61" t="s">
        <v>39</v>
      </c>
      <c r="D68" s="63" t="s">
        <v>40</v>
      </c>
      <c r="E68" s="63">
        <v>4</v>
      </c>
      <c r="F68" s="64">
        <v>120</v>
      </c>
      <c r="G68" s="64">
        <f t="shared" si="6"/>
        <v>480</v>
      </c>
      <c r="H68" s="40"/>
      <c r="I68" s="79"/>
    </row>
    <row r="69" ht="14.25" spans="1:9">
      <c r="A69" s="32"/>
      <c r="B69" s="60">
        <v>5</v>
      </c>
      <c r="C69" s="61" t="s">
        <v>41</v>
      </c>
      <c r="D69" s="63" t="s">
        <v>42</v>
      </c>
      <c r="E69" s="63">
        <v>4</v>
      </c>
      <c r="F69" s="64">
        <v>50</v>
      </c>
      <c r="G69" s="64">
        <f t="shared" si="6"/>
        <v>200</v>
      </c>
      <c r="H69" s="40"/>
      <c r="I69" s="79"/>
    </row>
    <row r="70" ht="14.25" spans="1:9">
      <c r="A70" s="32"/>
      <c r="B70" s="60">
        <v>7</v>
      </c>
      <c r="C70" s="61" t="s">
        <v>22</v>
      </c>
      <c r="D70" s="63" t="s">
        <v>23</v>
      </c>
      <c r="E70" s="63">
        <v>5</v>
      </c>
      <c r="F70" s="64">
        <v>250</v>
      </c>
      <c r="G70" s="64">
        <f t="shared" si="6"/>
        <v>1250</v>
      </c>
      <c r="H70" s="40"/>
      <c r="I70" s="79"/>
    </row>
    <row r="71" ht="14.25" spans="1:9">
      <c r="A71" s="27" t="s">
        <v>58</v>
      </c>
      <c r="B71" s="63">
        <v>1</v>
      </c>
      <c r="C71" s="61" t="s">
        <v>14</v>
      </c>
      <c r="D71" s="63" t="s">
        <v>15</v>
      </c>
      <c r="E71" s="63">
        <v>6</v>
      </c>
      <c r="F71" s="63">
        <v>100</v>
      </c>
      <c r="G71" s="64">
        <f t="shared" si="6"/>
        <v>600</v>
      </c>
      <c r="H71" s="40"/>
      <c r="I71" s="79"/>
    </row>
    <row r="72" ht="14.25" spans="1:9">
      <c r="A72" s="27"/>
      <c r="B72" s="63">
        <v>2</v>
      </c>
      <c r="C72" s="61" t="s">
        <v>16</v>
      </c>
      <c r="D72" s="63" t="s">
        <v>17</v>
      </c>
      <c r="E72" s="63">
        <v>10</v>
      </c>
      <c r="F72" s="63">
        <v>30</v>
      </c>
      <c r="G72" s="64">
        <f t="shared" si="6"/>
        <v>300</v>
      </c>
      <c r="H72" s="40"/>
      <c r="I72" s="79"/>
    </row>
    <row r="73" ht="14.25" spans="1:9">
      <c r="A73" s="27"/>
      <c r="B73" s="63">
        <v>3</v>
      </c>
      <c r="C73" s="61" t="s">
        <v>28</v>
      </c>
      <c r="D73" s="63" t="s">
        <v>29</v>
      </c>
      <c r="E73" s="63">
        <v>2</v>
      </c>
      <c r="F73" s="63">
        <v>130</v>
      </c>
      <c r="G73" s="64">
        <f t="shared" si="6"/>
        <v>260</v>
      </c>
      <c r="H73" s="40"/>
      <c r="I73" s="79"/>
    </row>
    <row r="74" ht="14.25" spans="1:9">
      <c r="A74" s="27"/>
      <c r="B74" s="63">
        <v>4</v>
      </c>
      <c r="C74" s="61" t="s">
        <v>22</v>
      </c>
      <c r="D74" s="63" t="s">
        <v>23</v>
      </c>
      <c r="E74" s="63">
        <v>3</v>
      </c>
      <c r="F74" s="63">
        <v>250</v>
      </c>
      <c r="G74" s="64">
        <f t="shared" si="6"/>
        <v>750</v>
      </c>
      <c r="H74" s="40"/>
      <c r="I74" s="79"/>
    </row>
    <row r="75" s="15" customFormat="1" ht="32" customHeight="1" spans="1:223">
      <c r="A75" s="33" t="s">
        <v>32</v>
      </c>
      <c r="B75" s="33"/>
      <c r="C75" s="34"/>
      <c r="D75" s="33"/>
      <c r="E75" s="75">
        <f>SUM(G65:G74)</f>
        <v>4770</v>
      </c>
      <c r="F75" s="75"/>
      <c r="G75" s="75"/>
      <c r="H75" s="75"/>
      <c r="I75" s="79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</row>
    <row r="76" ht="36" customHeight="1" spans="1:9">
      <c r="A76" s="76" t="s">
        <v>63</v>
      </c>
      <c r="B76" s="76"/>
      <c r="C76" s="77"/>
      <c r="D76" s="76"/>
      <c r="E76" s="78">
        <f>E75+E64+E56+E41+E34+E19</f>
        <v>44943.24</v>
      </c>
      <c r="F76" s="78"/>
      <c r="G76" s="78"/>
      <c r="H76" s="78"/>
      <c r="I76" s="78"/>
    </row>
  </sheetData>
  <mergeCells count="33">
    <mergeCell ref="A1:I1"/>
    <mergeCell ref="A19:D19"/>
    <mergeCell ref="E19:H19"/>
    <mergeCell ref="A34:D34"/>
    <mergeCell ref="E34:H34"/>
    <mergeCell ref="A41:D41"/>
    <mergeCell ref="E41:H41"/>
    <mergeCell ref="A56:D56"/>
    <mergeCell ref="E56:H56"/>
    <mergeCell ref="A64:D64"/>
    <mergeCell ref="E64:H64"/>
    <mergeCell ref="A75:D75"/>
    <mergeCell ref="E75:H75"/>
    <mergeCell ref="A76:D76"/>
    <mergeCell ref="E76:I76"/>
    <mergeCell ref="A3:A10"/>
    <mergeCell ref="A11:A13"/>
    <mergeCell ref="A14:A18"/>
    <mergeCell ref="A20:A26"/>
    <mergeCell ref="A27:A33"/>
    <mergeCell ref="A35:A40"/>
    <mergeCell ref="A42:A45"/>
    <mergeCell ref="A46:A49"/>
    <mergeCell ref="A50:A55"/>
    <mergeCell ref="A57:A63"/>
    <mergeCell ref="A65:A70"/>
    <mergeCell ref="A71:A74"/>
    <mergeCell ref="I3:I19"/>
    <mergeCell ref="I20:I34"/>
    <mergeCell ref="I35:I41"/>
    <mergeCell ref="I42:I56"/>
    <mergeCell ref="I57:I64"/>
    <mergeCell ref="I65:I7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L19"/>
  <sheetViews>
    <sheetView workbookViewId="0">
      <selection activeCell="C9" sqref="C9"/>
    </sheetView>
  </sheetViews>
  <sheetFormatPr defaultColWidth="9" defaultRowHeight="14.25"/>
  <cols>
    <col min="1" max="1" width="8.375" style="1" customWidth="1"/>
    <col min="2" max="2" width="24.25" style="1" customWidth="1"/>
    <col min="3" max="3" width="9.125" style="1" customWidth="1"/>
    <col min="4" max="6" width="7.5" style="1" customWidth="1"/>
    <col min="7" max="7" width="13.25" style="1" customWidth="1"/>
    <col min="8" max="8" width="15.25" style="1" customWidth="1"/>
    <col min="9" max="9" width="15.375" style="1" customWidth="1"/>
    <col min="10" max="16376" width="9" style="1"/>
  </cols>
  <sheetData>
    <row r="1" s="1" customFormat="1" ht="56" customHeight="1" spans="1:9">
      <c r="A1" s="2" t="s">
        <v>64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2</v>
      </c>
      <c r="B2" s="3" t="s">
        <v>65</v>
      </c>
      <c r="C2" s="3" t="s">
        <v>4</v>
      </c>
      <c r="D2" s="3" t="s">
        <v>5</v>
      </c>
      <c r="E2" s="3"/>
      <c r="F2" s="3"/>
      <c r="G2" s="3" t="s">
        <v>6</v>
      </c>
      <c r="H2" s="3" t="s">
        <v>66</v>
      </c>
      <c r="I2" s="3" t="s">
        <v>8</v>
      </c>
    </row>
    <row r="3" s="1" customFormat="1" ht="42" customHeight="1" spans="1:9">
      <c r="A3" s="3">
        <v>1</v>
      </c>
      <c r="B3" s="3" t="s">
        <v>67</v>
      </c>
      <c r="C3" s="3" t="s">
        <v>11</v>
      </c>
      <c r="D3" s="4">
        <v>52105</v>
      </c>
      <c r="E3" s="4">
        <f>D3/195</f>
        <v>267.205128205128</v>
      </c>
      <c r="F3" s="4">
        <f>E3*167</f>
        <v>44623.2564102564</v>
      </c>
      <c r="G3" s="3">
        <v>0.6</v>
      </c>
      <c r="H3" s="3">
        <f t="shared" ref="H3:H13" si="0">G3*D3</f>
        <v>31263</v>
      </c>
      <c r="I3" s="10"/>
    </row>
    <row r="4" s="1" customFormat="1" ht="42" customHeight="1" spans="1:9">
      <c r="A4" s="3">
        <v>2</v>
      </c>
      <c r="B4" s="3" t="s">
        <v>16</v>
      </c>
      <c r="C4" s="3" t="s">
        <v>17</v>
      </c>
      <c r="D4" s="4">
        <v>565</v>
      </c>
      <c r="E4" s="4">
        <f t="shared" ref="E4:E13" si="1">D4/195</f>
        <v>2.8974358974359</v>
      </c>
      <c r="F4" s="4">
        <f t="shared" ref="F4:F13" si="2">E4*167</f>
        <v>483.871794871795</v>
      </c>
      <c r="G4" s="3">
        <v>30</v>
      </c>
      <c r="H4" s="3">
        <f t="shared" si="0"/>
        <v>16950</v>
      </c>
      <c r="I4" s="10"/>
    </row>
    <row r="5" s="1" customFormat="1" ht="42" customHeight="1" spans="1:12">
      <c r="A5" s="3">
        <v>3</v>
      </c>
      <c r="B5" s="3" t="s">
        <v>14</v>
      </c>
      <c r="C5" s="3" t="s">
        <v>15</v>
      </c>
      <c r="D5" s="3">
        <v>117</v>
      </c>
      <c r="E5" s="4">
        <f t="shared" si="1"/>
        <v>0.6</v>
      </c>
      <c r="F5" s="4">
        <f t="shared" si="2"/>
        <v>100.2</v>
      </c>
      <c r="G5" s="3">
        <v>110</v>
      </c>
      <c r="H5" s="3">
        <f t="shared" si="0"/>
        <v>12870</v>
      </c>
      <c r="I5" s="10"/>
      <c r="L5" s="1">
        <f>167*650</f>
        <v>108550</v>
      </c>
    </row>
    <row r="6" s="1" customFormat="1" ht="42" customHeight="1" spans="1:9">
      <c r="A6" s="3">
        <v>4</v>
      </c>
      <c r="B6" s="3" t="s">
        <v>19</v>
      </c>
      <c r="C6" s="3" t="s">
        <v>15</v>
      </c>
      <c r="D6" s="3">
        <v>85</v>
      </c>
      <c r="E6" s="4">
        <f t="shared" si="1"/>
        <v>0.435897435897436</v>
      </c>
      <c r="F6" s="4">
        <f t="shared" si="2"/>
        <v>72.7948717948718</v>
      </c>
      <c r="G6" s="3">
        <v>150</v>
      </c>
      <c r="H6" s="3">
        <f t="shared" si="0"/>
        <v>12750</v>
      </c>
      <c r="I6" s="10"/>
    </row>
    <row r="7" s="1" customFormat="1" ht="42" customHeight="1" spans="1:9">
      <c r="A7" s="3">
        <v>5</v>
      </c>
      <c r="B7" s="3" t="s">
        <v>68</v>
      </c>
      <c r="C7" s="3" t="s">
        <v>69</v>
      </c>
      <c r="D7" s="3">
        <v>195</v>
      </c>
      <c r="E7" s="4">
        <f t="shared" si="1"/>
        <v>1</v>
      </c>
      <c r="F7" s="4">
        <f t="shared" si="2"/>
        <v>167</v>
      </c>
      <c r="G7" s="3">
        <v>260</v>
      </c>
      <c r="H7" s="3">
        <f t="shared" si="0"/>
        <v>50700</v>
      </c>
      <c r="I7" s="10"/>
    </row>
    <row r="8" s="1" customFormat="1" ht="42" customHeight="1" spans="1:9">
      <c r="A8" s="3">
        <v>6</v>
      </c>
      <c r="B8" s="3" t="s">
        <v>18</v>
      </c>
      <c r="C8" s="3" t="s">
        <v>70</v>
      </c>
      <c r="D8" s="3">
        <v>936</v>
      </c>
      <c r="E8" s="4">
        <f t="shared" si="1"/>
        <v>4.8</v>
      </c>
      <c r="F8" s="4">
        <f t="shared" si="2"/>
        <v>801.6</v>
      </c>
      <c r="G8" s="3">
        <v>5</v>
      </c>
      <c r="H8" s="3">
        <f t="shared" si="0"/>
        <v>4680</v>
      </c>
      <c r="I8" s="10"/>
    </row>
    <row r="9" s="1" customFormat="1" ht="42" customHeight="1" spans="1:9">
      <c r="A9" s="3">
        <v>7</v>
      </c>
      <c r="B9" s="3" t="s">
        <v>28</v>
      </c>
      <c r="C9" s="3" t="s">
        <v>70</v>
      </c>
      <c r="D9" s="3">
        <v>936</v>
      </c>
      <c r="E9" s="4">
        <f t="shared" si="1"/>
        <v>4.8</v>
      </c>
      <c r="F9" s="4">
        <f t="shared" si="2"/>
        <v>801.6</v>
      </c>
      <c r="G9" s="3">
        <v>5</v>
      </c>
      <c r="H9" s="3">
        <f t="shared" si="0"/>
        <v>4680</v>
      </c>
      <c r="I9" s="11"/>
    </row>
    <row r="10" s="1" customFormat="1" ht="42" customHeight="1" spans="1:9">
      <c r="A10" s="3">
        <v>8</v>
      </c>
      <c r="B10" s="3" t="s">
        <v>71</v>
      </c>
      <c r="C10" s="3" t="s">
        <v>70</v>
      </c>
      <c r="D10" s="3">
        <v>936</v>
      </c>
      <c r="E10" s="4">
        <f t="shared" si="1"/>
        <v>4.8</v>
      </c>
      <c r="F10" s="4">
        <f t="shared" si="2"/>
        <v>801.6</v>
      </c>
      <c r="G10" s="3">
        <v>10</v>
      </c>
      <c r="H10" s="3">
        <f t="shared" si="0"/>
        <v>9360</v>
      </c>
      <c r="I10" s="11"/>
    </row>
    <row r="11" s="1" customFormat="1" ht="42" customHeight="1" spans="1:9">
      <c r="A11" s="3">
        <v>9</v>
      </c>
      <c r="B11" s="3" t="s">
        <v>72</v>
      </c>
      <c r="C11" s="3" t="s">
        <v>69</v>
      </c>
      <c r="D11" s="3">
        <v>195</v>
      </c>
      <c r="E11" s="4">
        <f t="shared" si="1"/>
        <v>1</v>
      </c>
      <c r="F11" s="4">
        <f t="shared" si="2"/>
        <v>167</v>
      </c>
      <c r="G11" s="3">
        <v>120</v>
      </c>
      <c r="H11" s="3">
        <f t="shared" si="0"/>
        <v>23400</v>
      </c>
      <c r="I11" s="10"/>
    </row>
    <row r="12" s="1" customFormat="1" ht="42" customHeight="1" spans="1:9">
      <c r="A12" s="3">
        <v>10</v>
      </c>
      <c r="B12" s="3" t="s">
        <v>73</v>
      </c>
      <c r="C12" s="5" t="s">
        <v>29</v>
      </c>
      <c r="D12" s="3">
        <v>7</v>
      </c>
      <c r="E12" s="4">
        <f t="shared" si="1"/>
        <v>0.0358974358974359</v>
      </c>
      <c r="F12" s="4">
        <f t="shared" si="2"/>
        <v>5.99487179487179</v>
      </c>
      <c r="G12" s="3">
        <v>300</v>
      </c>
      <c r="H12" s="3">
        <f t="shared" si="0"/>
        <v>2100</v>
      </c>
      <c r="I12" s="10"/>
    </row>
    <row r="13" s="1" customFormat="1" ht="42" customHeight="1" spans="1:9">
      <c r="A13" s="3">
        <v>11</v>
      </c>
      <c r="B13" s="3" t="s">
        <v>74</v>
      </c>
      <c r="C13" s="5" t="s">
        <v>75</v>
      </c>
      <c r="D13" s="3">
        <v>975</v>
      </c>
      <c r="E13" s="4">
        <f t="shared" si="1"/>
        <v>5</v>
      </c>
      <c r="F13" s="4">
        <f t="shared" si="2"/>
        <v>835</v>
      </c>
      <c r="G13" s="3">
        <v>7</v>
      </c>
      <c r="H13" s="3">
        <f t="shared" si="0"/>
        <v>6825</v>
      </c>
      <c r="I13" s="10"/>
    </row>
    <row r="14" s="1" customFormat="1" ht="42" customHeight="1" spans="1:10">
      <c r="A14" s="6" t="s">
        <v>76</v>
      </c>
      <c r="B14" s="7"/>
      <c r="C14" s="8"/>
      <c r="D14" s="8"/>
      <c r="E14" s="8"/>
      <c r="F14" s="8"/>
      <c r="G14" s="8"/>
      <c r="H14" s="9">
        <f>SUM(H3:H13)</f>
        <v>175578</v>
      </c>
      <c r="I14" s="12"/>
      <c r="J14" s="1">
        <f>H14-L5</f>
        <v>67028</v>
      </c>
    </row>
    <row r="15" s="1" customFormat="1" ht="22" customHeight="1"/>
    <row r="16" s="1" customFormat="1" ht="24" customHeight="1"/>
    <row r="17" s="1" customFormat="1" ht="24" customHeight="1"/>
    <row r="18" s="1" customFormat="1" ht="24" customHeight="1"/>
    <row r="19" s="1" customFormat="1" ht="30" customHeight="1"/>
  </sheetData>
  <mergeCells count="3">
    <mergeCell ref="A1:I1"/>
    <mergeCell ref="A14:B14"/>
    <mergeCell ref="H14:I14"/>
  </mergeCells>
  <pageMargins left="0.75" right="0.75" top="1" bottom="1" header="0.5" footer="0.5"/>
  <pageSetup paperSize="9" scale="9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粉刷、硬化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2024-03-19T03:24:45Z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12FC8B3788CE4D3499BD77CFB647ECE6</vt:lpwstr>
  </property>
  <property fmtid="{D5CDD505-2E9C-101B-9397-08002B2CF9AE}" pid="4" name="KSOReadingLayout">
    <vt:bool>true</vt:bool>
  </property>
</Properties>
</file>