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<sst xmlns="http://schemas.openxmlformats.org/spreadsheetml/2006/main" count="169" uniqueCount="75">
  <si>
    <t>室内Q2.0H高清LED全彩显示屏报价单</t>
  </si>
  <si>
    <t>显示模块具体规格</t>
  </si>
  <si>
    <t>产品型号：</t>
  </si>
  <si>
    <t>室内Q2.0H</t>
  </si>
  <si>
    <t>模组数量（张）：</t>
  </si>
  <si>
    <t>*</t>
  </si>
  <si>
    <t>=</t>
  </si>
  <si>
    <t>点间距：</t>
  </si>
  <si>
    <t>显示净尺寸（m）：</t>
  </si>
  <si>
    <t>模组分辨率长：</t>
  </si>
  <si>
    <t>含框架尺寸（m）：</t>
  </si>
  <si>
    <t>模组分辨率高：</t>
  </si>
  <si>
    <t>像素点（Dots）：</t>
  </si>
  <si>
    <t>序号</t>
  </si>
  <si>
    <t>产品名称</t>
  </si>
  <si>
    <t>规格</t>
  </si>
  <si>
    <t>数量</t>
  </si>
  <si>
    <t>单位</t>
  </si>
  <si>
    <t>单价（元）</t>
  </si>
  <si>
    <t>金额(元）</t>
  </si>
  <si>
    <t>招标参数</t>
  </si>
  <si>
    <t>备注</t>
  </si>
  <si>
    <t>LED单元板</t>
  </si>
  <si>
    <t>张</t>
  </si>
  <si>
    <r>
      <rPr>
        <sz val="11"/>
        <color rgb="FF000000"/>
        <rFont val="微软雅黑"/>
        <charset val="134"/>
      </rPr>
      <t>1、★像素点间距：≤2.0mm
2、单元板分辨率：≥12800 Dots
3、★刷新率：≥3840Hz，支持通过配套控制软件调节刷新率设置选项
4、像素构成：1R、1G、1B
5、★封装方式：SMD表贴三合一，铜线封装，五面黑灯，表面不反光
6、驱动方式：恒流驱动
7、控制方式：同步控制系统
8、维护方式：前后双向维护
9、整屏平整度≤0.04mm
10、▲白平衡亮度：0-700cd/</t>
    </r>
    <r>
      <rPr>
        <sz val="11"/>
        <color rgb="FF000000"/>
        <rFont val="宋体"/>
        <charset val="134"/>
      </rPr>
      <t>㎡</t>
    </r>
    <r>
      <rPr>
        <sz val="11"/>
        <color rgb="FF000000"/>
        <rFont val="微软雅黑"/>
        <charset val="134"/>
      </rPr>
      <t>可调；亮度调节：0-100%亮度可调，256级手动/自动调节，屏幕亮度具有随环境照度的变化任意调整功能；亮度均匀性：≥99%
11、色温800K-18000K可调；白平衡状态下色温在6500K±5%；色温为6500K时，100%75%50%25%档电平白场调节色温误差≤100K"
12、水平视角≥170°；垂直视角≥170°
13、对比度≥8500：1
14、灰度等级≥14bit，红绿蓝各256级，可达16384级；采用EPWM 灰阶控制技术提升低灰视觉效果，100%亮度时，14bit灰度；70%亮度，14bit灰度；50%亮度，14bit灰度；20%亮度，12bit灰度，显示画面无单列或单行像素失控现象；支持0-100%亮度时，8-14bits灰度自定义设置
15、峰值功耗≤300W/m²；平均功耗≤120W/m²
16、供电电源：在4.2*（1±10%）VDC～4.5*（1±10%）VDC范围内能正常工作
17、输入电压：支持宽压输入 在96-264VAC，支持窄压输入在200-240VAC，在该范围内能正常工作
18、▲防护性能：具有防静电、防电磁干扰、防腐蚀、防霉菌、防虫、防潮、抗震动、抗雷击等功能；具有电源过压、过流、断电保护、分布上电措施、防护等级达到IP60
19、具有列下消隐功能、倍频刷新率提升2/4/8倍、低灰偏色改善
20、色坐标X、Y坐标符合SJ/T11141-2017 5.10.5规定；色度均匀性±0.001Cx、Cy内；色域空间≥120% NTSC，LED显示屏ColorSPace覆盖率≥170%YUV(PAL)
21、数据记忆储存于LED显示模块箱体中，更换箱体设备时，无需重新设定参数；支持采用电源双备份，两个电源互为备份方式，任一电源故障不影响屏体正常工作；支持采用双电力备份，可以同时接入2路电力供电互为备份方式，任一电力故障不影响屏体显示；支持采用双系统备份，两套发送卡和两套接收卡互为备份方式，任一套发送卡和接收卡故障不影响屏体正常显示
22、▲正常播放视频状态下点亮5分钟后产品表面温度升幅≤1.5℃，点亮10分钟后其温度升幅≤8℃；产品在白平衡状态下点亮5分钟后产品表面温度升幅≤8℃，点亮10分钟后其温度升幅≤18℃；产品正常使用工作达到热平衡状态后，屏体结构金属部分温度升幅≤30℃，绝缘材料温度升幅≤30℃
23、产品采用高端芯片，可智能调节正常工作与睡眠状态下的节能效果（动态节能，智能息屏），开启智能节电功能比没有开启节能50%以上
24、保证箱体拼接的平整度和密闭防尘性；支持箱体拼接自动对位设计；具有拼缝微调功能；箱体支持X/Y/Z六向调节，可实现屏幕上下左右拼缝及前后平整度任意调节
25、屏幕表面光反射率，照度=10Lux/5600K条件下， 显示屏屏幕表面光反射率 （单位面积反射亮度）＜3.0cd/m²
26、具备防蓝光护眼功能，蓝光辐射能量≤20%。蓝光辐射能量值对人眼视网膜无伤害，LED显示屏蓝光辐亮度≤0.5W.m-2.sr-1,符合肉眼观看标准。
27、▲支持PPA碗杯结构、点胶封装、出光方式为单面发光；显示面采用高强度化学防护材质，防碰撞、耐冲击、高耐磨、抗腐蚀、防划痕，可直接擦拭LED附着力≥100N；在灯珠四侧以水平 夹角 45°的方向施加推力 15N，灯珠未破碎或脱落。
28、显示屏所使用的材料及元器件均符合《SJ/T11363-2016电子信息产品中有毒有害物质的限定要求》符合环保要求的相关声明，根据《GB/T27050.1-2006合格评定供方的符合性声明第1部分：通用要求》 和《GB/T27050.2-2006合格评定供方的符合性声明第2部分：支持性文件》
29、支持鬼影消除、首行暗亮消除、低灰偏色补偿、低灰均匀性、低灰横条纹消除、慢速开启、十字架消除、去坏点、毛毛虫消除、余辉消除、亮度缓慢变亮功能
30、▲为保证产品使用安全，静电电压衰减期（±1000-±100V）≤2S；摩擦起电电压|V|≤100V
31、为保证产品信息传输稳定性，辐射干扰和传导干扰，均需符合GB/T9254-2021 ClassB限值要求</t>
    </r>
  </si>
  <si>
    <t>开关电源</t>
  </si>
  <si>
    <t>Q200-4.5-30H</t>
  </si>
  <si>
    <t>台</t>
  </si>
  <si>
    <t>输入电压范围：176VAC-264VAC、额定输入电压：200VAC-240VAC、输入频率：47 Hz/50 Hz/63Hz、输入电流：3A、冷启动冲击电流：50A、效率：86%、空载功耗：5W、额定输出电压：V1:+4.5Vdc/4.41V/4.59V、额定输出电流范围：0～40.0A-40A、稳压精度：±2%-4.41V-4.59V、负载调整率：±2%、温度系数：±0.03%/℃、电压过冲：&lt;5.0%-5%、启动时间：3Sec.-3Sec.、纹波噪声：&lt;200mV-200mV、动态负载：10%-100%Load:&lt;1000mV(Vp-p)-10%-50%Load:&lt; 600mV(Vp-p)-50%-100%Load:&lt; 500mV(Vp-p)、容性负载：至少 5000uF、短路保护：可长期短路，消除短路后自动恢复工作、过流保护：48~76A 故障消除后自动恢复工作</t>
  </si>
  <si>
    <t>接收卡</t>
  </si>
  <si>
    <t>E120</t>
  </si>
  <si>
    <t>支持高精度色度、亮度一体化逐点校正，支持所有常规芯片、PWM芯片，支持所有1~64扫任意模组；支持任意抽点，支持数据偏移，实现各种创意显示屏；数据组数：24组，最大带载：长度384点，高度512点</t>
  </si>
  <si>
    <t>视频处理器</t>
  </si>
  <si>
    <t>x7</t>
  </si>
  <si>
    <t>最大带载520万像素，最宽8192像素，最高4096像素，HDMI×1、DVI×2、SDI×1,3画面显示，位置、大小自由调节，最大输入分辨率1920*1200@60Hz，支持分辨率任意设置，支持串口控制，支持双USB2.0控制和级联，8路千兆网口输出</t>
  </si>
  <si>
    <t>控制系统软件</t>
  </si>
  <si>
    <t>LEDVISION</t>
  </si>
  <si>
    <t>套</t>
  </si>
  <si>
    <t>赠送</t>
  </si>
  <si>
    <t>用于 LED 显示屏控制和播放的专业软件。该软件功能丰富、性能优越，兼具良好 的操作界面，易学易用。支持视频、音频、图像、文字、Flash、Gif 等形式的媒体文件播放;支持 Microsoft office 的 Word、Excel、PPT 显示;支持时钟、计时、天气预报显示;支持外部视频信号(TV、AV、S-Video、 复合视频)播放;支持多页面多分区节目编辑;软件提供了丰富灵活的视频切换功能、分区特效，以 及三维特效动画，让显示屏的显示效果得到完美展现。</t>
  </si>
  <si>
    <t>排线</t>
  </si>
  <si>
    <t>条</t>
  </si>
  <si>
    <t>16P排线</t>
  </si>
  <si>
    <t>网线</t>
  </si>
  <si>
    <t>6类国标网线</t>
  </si>
  <si>
    <t>三芯电源线</t>
  </si>
  <si>
    <t>2.5平方三芯电缆</t>
  </si>
  <si>
    <t>屏体框架结构</t>
  </si>
  <si>
    <t>㎡</t>
  </si>
  <si>
    <t>1、钢结构：钢架构件（含接合板）采用Q235B钢制作，结构用钢应符合《GB700-88》规定的Q235要求，保证其抗拉强度、伸长率、屈服点，碳、硫、磷的极限含量；
2、焊条：手工焊：Q235连接用E43系列焊条；
3、自动焊：Q235连接用H08系列焊条；
4、要求：抗风8级 抗震7级；
5、包边：不锈钢包边/铝塑板；</t>
  </si>
  <si>
    <t>安装调试/培训</t>
  </si>
  <si>
    <t>显示屏包边</t>
  </si>
  <si>
    <t>配电柜</t>
  </si>
  <si>
    <t>33kw</t>
  </si>
  <si>
    <t>配电柜内装有空气开关、熔断器、交流接触器、电流互感器、电压互感器、电源防雷器等，具有过流、过压、欠压、短路、断路、超温、超负荷、断电、等保护功能</t>
  </si>
  <si>
    <t>综合布线</t>
  </si>
  <si>
    <t>30米以内</t>
  </si>
  <si>
    <t>项</t>
  </si>
  <si>
    <t>屏体内:电缆2根 4平方三芯电缆及8根 6六类国标网线</t>
  </si>
  <si>
    <t>按现场实际距离另算，多退少补</t>
  </si>
  <si>
    <t>380V主电缆线</t>
  </si>
  <si>
    <t>客户自备</t>
  </si>
  <si>
    <t>电脑</t>
  </si>
  <si>
    <t>音响功放</t>
  </si>
  <si>
    <t>质保期</t>
  </si>
  <si>
    <t>年</t>
  </si>
  <si>
    <t>未税总金额</t>
  </si>
  <si>
    <t>本次报价有效期3天，订货前先询价</t>
  </si>
  <si>
    <t>室内Q1.8H高清LED全彩显示屏报价单</t>
  </si>
  <si>
    <t>室内Q1.8H</t>
  </si>
  <si>
    <t>1、像素点间距：
≤1.8mm
2、像素密度：
≥288906 Dots/m2
3、单元板分辨率：
≥14792 Dots
4、显示效果：4K超清显示、色温均匀性好、亮度均匀性好，对比度高、色域广
5、驱动方式：恒流驱动
6、供电方式：支持电源均流DC4.2V～DC5V，供电支持电源双输出电压DC2.8V/DC3.8V
7、整屏平整度：≤0.04mm
8、模组平整度：≤0.03mm
9、拼接缝：≤0.03mm
10、白平衡亮度：≥600Cd/m²
11、亮度均匀性：≥99%
12、色度均匀性：±0.001Cx、Cy内
13、色温：800-18000K
14、水平视角：≥170°
15、垂直视角：≥170°
16、对比度：≥8000：1
17、刷新率：≥3840Hz
18、像素失控率：&lt;1/100000
19、发光点中心偏距：＜0.8%
20、峰值功耗：≤300W/m²
21、平均功耗：≤120W/m²
22、最大电流：≤5A
23、电流增益：电流增益调节范围：1%～199%，电流增益调节级别≥8位
24、▲具有列下消隐功能、倍频刷新率提升2/4/8倍、低灰偏色改善
25、▲色温为6500K时，100%、75%、50%、25%四档电平白场调节色温误差≤200K
26、▲PCB板材采用玻璃化温度≥150℃的覆铜板；PCB板采用FR-4材质，电路采用多层设计，符合CQC13-471301-2018国家标准"
27、▲每个灯芯的波长误差值在±1nm以内，每个灯芯的亮度误差在5%以内
28、▲具有H2S宽动态处理技术，解决主控机二次重复播放时的衰减等现象
29、▲屏幕表面光反射率：照度=10Lux/5600K条件下， 显示屏屏幕表面光反射率 （单位面积反射亮度）＜3.0cd/m²
30、绝缘电阻：在器具输入插座端或者电源引入端子与外壳裸露金属部件之间的绝缘电阻在正常大气条件下应≥100MΩ，湿热条件下应≥2MΩ
31、抗拉强度：≥230Mpa
32、屈服强度：≥170Mpa
33、▲灰度等级：采用14bit技术
34、▲采用EPWM 灰阶控制技术提升低灰视觉效果，100%亮度时，14bit灰度；70%亮度，14bit灰度；50%亮度，14bit灰度；20%亮度，12bit灰度，显示画面无单列或单行像素失控现象；支持0-100%亮度时，8-14bits灰度自定义设置
35、支持鬼影消除、首行暗亮消除、低灰偏色补偿、低灰均匀性、低灰横条纹消除、慢速开启、十字架消除、去坏点、毛毛虫消除、余辉消除、亮度缓慢变亮功能
36、抗电强度：在器具输入插座端与屏正面之间施加试验电压3kv/50Hz，保持1min，不应出现飞弧和击穿现象
37、LED显示屏图像质量主观评价优、支持4K超清技术、HDR高动态光照渲染技术；符合LED显示屏绿色健康分级认证技术
38、具有多点测温系统、通讯检测、电源检测、可实现远程监督控制，对可能发生的潜在故障记录日志，并向操作员发出警报信息
39、▲具有单点亮度校正，校正后亮度损失≤8%；具有颜色校正功能，具有灰度校正，支持模组校正，具有校正数据存储及自动回读功能
40、可实现LED单点检测，通讯检测、温度检测、电源检测、温度监控等功能。
41、▲数据备份：数据记忆储存于LED显示模块箱体中，更换箱体设备时，无需重新设定参数
42、▲产品采用高端芯片，可智能调节正常工作与睡眠状态下的节能效果（动态节能，智能息屏），开启智能节电功能比没有开启节能45%以上
43、▲防护性能：具有防静电、防电磁干扰、防腐蚀、防霉菌、防虫、防潮、抗震动、抗雷击等功能；具有电源过压、过流、断电保护、分布上电措施、防护等级达到IP60
44、LED显示屏通过在正常环境下168h不间断运行无故障的老化测试
45、▲使用寿命：≥100000h
46、▲平均无故障时间：MTBF平均无故障时间≥20000h；MTTR平均修复时间≤4分钟
47、屏幕温升：最高亮度（白平衡）持续工作4小时，模组表面温升小于20K
48、▲为确保屏体在不同的环境下仍可正常启动工作，要求投标人所投LED显示屏须通过零下40℃和高温80℃的环境运行12h产品能正常工作。
49、支持自动GAMMA校正技术，14bit自动调节，通过构造非线性校正曲线和色坐标变换系数矩阵实现了显示效果的不断改善，各项重要指标如色彩还原性、色温调节范围、亮度均匀性、色度均匀性、刷新率、换帧频率等，均符合广电级标准
50、光生物安全检测：无危害类：8h（30000s）曝辐中不造成光化学紫外危害（ES），并在16min（1000s）内不造成近紫外危害（EUVA），并在2.8h（10000s）内不造成对视网膜蓝光危害（LB）并在10s内不造成对视网膜热危害（LR），且在1000s内不造成对眼睛的红外辐射危害（EIR）
51、盐雾：盐雾10级
52、▲阻燃：PCB板、防火保护外壳及内部其他元器件均达到V-0等级
53、▲产品通过 GB/T9254-2008《信息技术设备的无线电骚扰限值和测量方法》试验，辐射干扰检测结果符合标准规范要求，符合ClassB限值要求。在30-230MHz频率范围内，峰值限值 dB≤41μV/m；在230-1000MHz频率范围内，峰值限值 dB≤46μV/m
54、支持一键点屏技术，开机后自动识别系统连接，无需重置系统配置
55、抗震实验：显示屏通过YD 5083-2005标准抗震测试，测试结果满足抗震10级
56、防呆设计：模组电源接口采用 4P 接插头，免工具维护,同时有防呆设计
57、摩尔纹抑制功能：显示屏支持抑制摩尔纹功能，减轻摩尔纹视觉主观效果80%
58、▲高海拔工作试验：5000米海拔环境下，产品可正常工作
59、表面硬度：具备划痕性能技术,表面硬度≥15H
60、浪涌 （冲击）抗扰度：LED 显示屏通过符合 GB/T17626.5-2008 标准的浪涌 （冲击）抗扰度试验
61、具备防蓝光护眼功能，蓝光辐射能量≤20%。蓝光辐射能量值对人眼视网膜无伤害，LED显示屏蓝光辐亮度≤80W.m-2.sr-1,符合肉眼观看标准。
62、▲滑石粉密度：2KG/m3网孔径75um使用次数：小于20次，实验时间8H。试验后检查样品无进尘现象。屏幕防尘等级符合IP6X（防尘）
63、产品符合TIRT-GK-JS-55-2020《显示设备显示性能视觉健康认证技术规范第5部分：室内图像显示系统显示屏》技术标准
64、▲要求投标人所投LED显示屏支持DVI、VGA输入、支持HDMI视频输入、支持视频PAL/NTSC制式自适应、支持复合视频信号、支持USB输入、支持IP输入、支持CVBS/DP/HDBASE输入、支持光纤/网络等接口输入。
65、▲所投LED显示屏产品在1×105～1×109Ω技术要求下满足点对点电阻（A面）≤3.02×108；点对点电阻（B面）≤2.21×108；并且在（±1000-±100V）≤2S的技术要求下满足静电电压衰减期值：（+V0.35S,-V0.26S）
66、▲所投LED显示屏的灯管耐焊耐热：灯珠引脚无氧化,焊接正常,灯珠胶体正常,点亮正常；灯管抗静电(ESD)测试：HBM模式:ESD&gt;2000V,灯珠点亮无异常；灯管红墨水试验：纯红墨水常温浸泡24h,无渗透,灯管气密性良好。
67、▲为不影响屏体周边人员的健康，要求投标人所投LED显示屏在正常工作中，显示屏1m范围内，前后左右4个位置噪音不大于1.4dB；所投LED显示屏观看舒适度需符合：“人眼视觉舒适度(VICO)1级，基本无疲劳感。
★以上1-68技术参数需提供由权威检测机构出具带有“CNAS”、“CMA”、“ilac-MRA”标志的检测报告（提供相关证书复印件并加盖制造商公章）。
68、▲所投产品具有CCC、CE、ROHS、FCC认证证书（提供相关证书复印件并加盖制造商公章）
69、▲符合光生物安全检测标准，无视网膜蓝光危害，并提供具有 TUV 标识的低蓝光认证证书加盖制造厂商公章
70.所投LED显示屏生产厂家具有信息安全管理体系认证证书，符合GB/T22080-2016/ISO/IEC27001:2013标准要求（提供生产厂家复印件并加盖公章)
71.所投LED显示屏生产厂家具有信息技术服务管理体系认证证书，证书覆盖范围包含但不限于向内部客户提供计算机软硬件的运行维护服务等，符合ISO/IEC20000-1:2018标准要求（提供生产厂家复印件并加盖公章)
72.所投产品LED显示屏制造厂商具有能源管理体系认证证书，符合GB/T23331-2020/ISO50001:2018标准要求（提供生产厂家复印件并加盖公章)
73.投标产品属于优先采购节能产品的（须提供国家确定的认证机构出具的、处于有效期之内的节能产品认证证书复印件并加盖制造厂商公章）
74.所投产品具有故障自诊断及排查系统（提供证明文件复印件并加盖制造厂商公章）</t>
  </si>
  <si>
    <t>强力聚彩</t>
  </si>
  <si>
    <t>i5 12400F H610M 512固态 1050TI/4G 550W电源 24寸显示器</t>
  </si>
  <si>
    <t>免费进行维修、更换</t>
  </si>
  <si>
    <t>报价公司需现场勘查场地，不勘查场地视为无效。仅限喀什市商家报价。设备安装完毕需安装本校其他音频设备。</t>
  </si>
</sst>
</file>

<file path=xl/styles.xml><?xml version="1.0" encoding="utf-8"?>
<styleSheet xmlns="http://schemas.openxmlformats.org/spreadsheetml/2006/main" xmlns:mc="http://schemas.openxmlformats.org/markup-compatibility/2006" xmlns:xr9="http://schemas.microsoft.com/office/spreadsheetml/2016/revision9" mc:Ignorable="xr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mm&quot;"/>
    <numFmt numFmtId="177" formatCode="&quot;￥&quot;#,##0.00_);[Red]\(&quot;￥&quot;#,##0.00\)"/>
    <numFmt numFmtId="178" formatCode="&quot;￥&quot;#,##0.0_);[Red]\(&quot;￥&quot;#,##0.0\)"/>
    <numFmt numFmtId="179" formatCode="0.00_ "/>
    <numFmt numFmtId="180" formatCode="&quot;￥&quot;#,##0_);[Red]\(&quot;￥&quot;#,##0\)"/>
    <numFmt numFmtId="181" formatCode="General&quot;张&quot;"/>
    <numFmt numFmtId="182" formatCode="\+&quot;备&quot;&quot;用&quot;&quot;板&quot;General&quot;张&quot;"/>
    <numFmt numFmtId="183" formatCode="0.00_ &quot;㎡&quot;"/>
    <numFmt numFmtId="184" formatCode="&quot;（包边各&quot;General&quot;m)&quot;"/>
    <numFmt numFmtId="185" formatCode="0.0000_ &quot;万点&quot;"/>
  </numFmts>
  <fonts count="35">
    <font>
      <sz val="10"/>
      <name val="Arial"/>
      <charset val="134"/>
    </font>
    <font>
      <b/>
      <sz val="22"/>
      <name val="微软雅黑"/>
      <charset val="134"/>
    </font>
    <font>
      <b/>
      <sz val="14"/>
      <color rgb="FF000000"/>
      <name val="微软雅黑"/>
      <charset val="134"/>
    </font>
    <font>
      <b/>
      <sz val="11"/>
      <color rgb="FF000000"/>
      <name val="微软雅黑"/>
      <charset val="134"/>
    </font>
    <font>
      <sz val="10"/>
      <color rgb="FFFF0000"/>
      <name val="微软雅黑"/>
      <charset val="134"/>
    </font>
    <font>
      <sz val="10"/>
      <name val="微软雅黑"/>
      <charset val="134"/>
    </font>
    <font>
      <sz val="10"/>
      <color rgb="FF000000"/>
      <name val="微软雅黑"/>
      <charset val="134"/>
    </font>
    <font>
      <b/>
      <sz val="13"/>
      <color rgb="FF000000"/>
      <name val="微软雅黑"/>
      <charset val="134"/>
    </font>
    <font>
      <b/>
      <sz val="11"/>
      <color rgb="FF000000"/>
      <name val="宋体"/>
      <charset val="134"/>
    </font>
    <font>
      <sz val="11"/>
      <color indexed="8"/>
      <name val="微软雅黑"/>
      <charset val="134"/>
    </font>
    <font>
      <sz val="11"/>
      <color rgb="FF000000"/>
      <name val="微软雅黑"/>
      <charset val="134"/>
    </font>
    <font>
      <sz val="11"/>
      <name val="微软雅黑"/>
      <charset val="134"/>
    </font>
    <font>
      <sz val="11"/>
      <color rgb="FF000000"/>
      <name val="宋体"/>
      <charset val="134"/>
    </font>
    <font>
      <b/>
      <sz val="14"/>
      <name val="微软雅黑"/>
      <charset val="134"/>
    </font>
    <font>
      <b/>
      <sz val="11"/>
      <color indexed="8"/>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2B594"/>
        <bgColor indexed="64"/>
      </patternFill>
    </fill>
    <fill>
      <patternFill patternType="solid">
        <fgColor rgb="FFFCE4D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medium">
        <color auto="1"/>
      </left>
      <right/>
      <top style="medium">
        <color auto="1"/>
      </top>
      <bottom/>
      <diagonal/>
    </border>
    <border>
      <left/>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diagonal/>
    </border>
    <border>
      <left/>
      <right style="medium">
        <color auto="1"/>
      </right>
      <top style="thin">
        <color auto="1"/>
      </top>
      <bottom style="thin">
        <color auto="1"/>
      </bottom>
      <diagonal/>
    </border>
    <border>
      <left/>
      <right style="medium">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4" borderId="2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6" applyNumberFormat="0" applyFill="0" applyAlignment="0" applyProtection="0">
      <alignment vertical="center"/>
    </xf>
    <xf numFmtId="0" fontId="22" fillId="0" borderId="26" applyNumberFormat="0" applyFill="0" applyAlignment="0" applyProtection="0">
      <alignment vertical="center"/>
    </xf>
    <xf numFmtId="0" fontId="23" fillId="0" borderId="27" applyNumberFormat="0" applyFill="0" applyAlignment="0" applyProtection="0">
      <alignment vertical="center"/>
    </xf>
    <xf numFmtId="0" fontId="23" fillId="0" borderId="0" applyNumberFormat="0" applyFill="0" applyBorder="0" applyAlignment="0" applyProtection="0">
      <alignment vertical="center"/>
    </xf>
    <xf numFmtId="0" fontId="24" fillId="5" borderId="28" applyNumberFormat="0" applyAlignment="0" applyProtection="0">
      <alignment vertical="center"/>
    </xf>
    <xf numFmtId="0" fontId="25" fillId="6" borderId="29" applyNumberFormat="0" applyAlignment="0" applyProtection="0">
      <alignment vertical="center"/>
    </xf>
    <xf numFmtId="0" fontId="26" fillId="6" borderId="28" applyNumberFormat="0" applyAlignment="0" applyProtection="0">
      <alignment vertical="center"/>
    </xf>
    <xf numFmtId="0" fontId="27" fillId="7" borderId="30" applyNumberFormat="0" applyAlignment="0" applyProtection="0">
      <alignment vertical="center"/>
    </xf>
    <xf numFmtId="0" fontId="28" fillId="0" borderId="31" applyNumberFormat="0" applyFill="0" applyAlignment="0" applyProtection="0">
      <alignment vertical="center"/>
    </xf>
    <xf numFmtId="0" fontId="29" fillId="0" borderId="32"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12" fillId="0" borderId="0">
      <protection locked="0"/>
    </xf>
  </cellStyleXfs>
  <cellXfs count="89">
    <xf numFmtId="0" fontId="0" fillId="0" borderId="0" xfId="0">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Fill="1" applyBorder="1" applyAlignment="1">
      <alignment horizontal="center" vertical="center"/>
    </xf>
    <xf numFmtId="0" fontId="2" fillId="2" borderId="3" xfId="49" applyFont="1" applyFill="1" applyBorder="1" applyAlignment="1" applyProtection="1">
      <alignment vertical="center" wrapText="1"/>
    </xf>
    <xf numFmtId="0" fontId="2" fillId="2" borderId="4" xfId="49" applyFont="1" applyFill="1" applyBorder="1" applyAlignment="1" applyProtection="1">
      <alignment vertical="center" wrapText="1"/>
    </xf>
    <xf numFmtId="0" fontId="2" fillId="2" borderId="4" xfId="49" applyFont="1" applyFill="1" applyBorder="1" applyAlignment="1" applyProtection="1">
      <alignment horizontal="center" vertical="center" wrapText="1"/>
    </xf>
    <xf numFmtId="0" fontId="3" fillId="0" borderId="5" xfId="0" applyFont="1" applyFill="1" applyBorder="1" applyAlignment="1">
      <alignment horizontal="right" vertical="top" wrapText="1"/>
    </xf>
    <xf numFmtId="0" fontId="3" fillId="0" borderId="0" xfId="0" applyFont="1" applyFill="1" applyBorder="1" applyAlignment="1">
      <alignment horizontal="right" vertical="top" wrapText="1"/>
    </xf>
    <xf numFmtId="0" fontId="4" fillId="0" borderId="0" xfId="0" applyFont="1" applyFill="1" applyAlignment="1">
      <alignment vertical="top" wrapText="1"/>
    </xf>
    <xf numFmtId="0" fontId="3" fillId="0" borderId="0" xfId="0" applyFont="1" applyFill="1" applyBorder="1" applyAlignment="1">
      <alignment horizontal="right" vertical="top"/>
    </xf>
    <xf numFmtId="0" fontId="5" fillId="0" borderId="0" xfId="0" applyFont="1" applyAlignment="1">
      <alignment horizontal="center" vertical="center"/>
    </xf>
    <xf numFmtId="0" fontId="6" fillId="0" borderId="0" xfId="0" applyFont="1" applyFill="1" applyBorder="1" applyAlignment="1">
      <alignment horizontal="center" vertical="top" wrapText="1"/>
    </xf>
    <xf numFmtId="176" fontId="4" fillId="0" borderId="0" xfId="0" applyNumberFormat="1" applyFont="1" applyFill="1" applyBorder="1" applyAlignment="1">
      <alignment horizontal="left" vertical="top" wrapText="1"/>
    </xf>
    <xf numFmtId="0" fontId="4" fillId="0" borderId="0" xfId="0" applyFont="1" applyAlignment="1">
      <alignment horizontal="left" vertical="center"/>
    </xf>
    <xf numFmtId="0" fontId="7" fillId="2" borderId="6" xfId="49" applyFont="1" applyFill="1" applyBorder="1" applyAlignment="1" applyProtection="1">
      <alignment horizontal="center" vertical="center" wrapText="1"/>
    </xf>
    <xf numFmtId="0" fontId="7" fillId="2" borderId="7" xfId="49" applyFont="1" applyFill="1" applyBorder="1" applyAlignment="1" applyProtection="1">
      <alignment horizontal="center" vertical="center" wrapText="1"/>
    </xf>
    <xf numFmtId="9" fontId="7" fillId="2" borderId="7" xfId="49" applyNumberFormat="1"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8" fillId="3" borderId="7"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xf>
    <xf numFmtId="0" fontId="10" fillId="0" borderId="7" xfId="0" applyNumberFormat="1" applyFont="1" applyFill="1" applyBorder="1" applyAlignment="1">
      <alignment horizontal="center" vertical="center" wrapText="1"/>
    </xf>
    <xf numFmtId="177" fontId="9" fillId="0" borderId="7" xfId="49" applyNumberFormat="1" applyFont="1" applyFill="1" applyBorder="1" applyAlignment="1" applyProtection="1">
      <alignment horizontal="center" vertical="center"/>
    </xf>
    <xf numFmtId="178" fontId="9" fillId="0" borderId="7" xfId="49" applyNumberFormat="1" applyFont="1" applyFill="1" applyBorder="1" applyAlignment="1" applyProtection="1">
      <alignment horizontal="center" vertical="center"/>
    </xf>
    <xf numFmtId="178" fontId="10" fillId="0" borderId="7"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wrapText="1"/>
    </xf>
    <xf numFmtId="179" fontId="10" fillId="0" borderId="7" xfId="0" applyNumberFormat="1" applyFont="1" applyFill="1" applyBorder="1" applyAlignment="1">
      <alignment horizontal="center" vertical="center" wrapText="1"/>
    </xf>
    <xf numFmtId="177" fontId="12" fillId="0" borderId="7" xfId="49" applyNumberFormat="1" applyFont="1" applyFill="1" applyBorder="1" applyAlignment="1" applyProtection="1">
      <alignment horizontal="center" vertical="center"/>
    </xf>
    <xf numFmtId="0" fontId="3" fillId="2" borderId="6"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wrapText="1"/>
    </xf>
    <xf numFmtId="180" fontId="9" fillId="0" borderId="7" xfId="49" applyNumberFormat="1" applyFont="1" applyFill="1" applyBorder="1" applyAlignment="1" applyProtection="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 fillId="0" borderId="12" xfId="0" applyFont="1" applyFill="1" applyBorder="1" applyAlignment="1">
      <alignment horizontal="center" vertical="center"/>
    </xf>
    <xf numFmtId="0" fontId="2" fillId="2" borderId="13" xfId="49" applyFont="1" applyFill="1" applyBorder="1" applyAlignment="1" applyProtection="1">
      <alignment vertical="center" wrapText="1"/>
    </xf>
    <xf numFmtId="181" fontId="6" fillId="0" borderId="0" xfId="0" applyNumberFormat="1" applyFont="1" applyFill="1" applyAlignment="1">
      <alignment horizontal="left" vertical="top" wrapText="1"/>
    </xf>
    <xf numFmtId="182" fontId="4" fillId="0" borderId="0" xfId="0" applyNumberFormat="1" applyFont="1" applyFill="1" applyAlignment="1">
      <alignment horizontal="left" vertical="top" wrapText="1"/>
    </xf>
    <xf numFmtId="0" fontId="6" fillId="0" borderId="0" xfId="0" applyFont="1" applyFill="1" applyBorder="1" applyAlignment="1">
      <alignment vertical="top" wrapText="1"/>
    </xf>
    <xf numFmtId="181" fontId="6" fillId="0" borderId="14" xfId="0" applyNumberFormat="1" applyFont="1" applyFill="1" applyBorder="1" applyAlignment="1">
      <alignment horizontal="left" vertical="top" wrapText="1"/>
    </xf>
    <xf numFmtId="183" fontId="6" fillId="0" borderId="0" xfId="0" applyNumberFormat="1" applyFont="1" applyFill="1" applyAlignment="1">
      <alignment horizontal="left" vertical="top" wrapText="1"/>
    </xf>
    <xf numFmtId="0" fontId="6" fillId="0" borderId="14" xfId="0" applyFont="1" applyFill="1" applyBorder="1" applyAlignment="1">
      <alignment vertical="top" wrapText="1"/>
    </xf>
    <xf numFmtId="184" fontId="4" fillId="0" borderId="0" xfId="0" applyNumberFormat="1" applyFont="1" applyFill="1" applyAlignment="1">
      <alignment horizontal="left" vertical="top" wrapText="1"/>
    </xf>
    <xf numFmtId="185" fontId="6" fillId="0" borderId="0" xfId="0" applyNumberFormat="1" applyFont="1" applyFill="1" applyAlignment="1">
      <alignment horizontal="left" vertical="top" wrapText="1"/>
    </xf>
    <xf numFmtId="9" fontId="7" fillId="2" borderId="15" xfId="49" applyNumberFormat="1" applyFont="1" applyFill="1" applyBorder="1" applyAlignment="1" applyProtection="1">
      <alignment horizontal="center" vertical="center" wrapText="1"/>
    </xf>
    <xf numFmtId="9" fontId="7" fillId="2" borderId="4" xfId="49" applyNumberFormat="1" applyFont="1" applyFill="1" applyBorder="1" applyAlignment="1" applyProtection="1">
      <alignment horizontal="center" vertical="center" wrapText="1"/>
    </xf>
    <xf numFmtId="9" fontId="7" fillId="2" borderId="16" xfId="49" applyNumberFormat="1" applyFont="1" applyFill="1" applyBorder="1" applyAlignment="1" applyProtection="1">
      <alignment horizontal="center" vertical="center" wrapText="1"/>
    </xf>
    <xf numFmtId="9" fontId="7" fillId="2" borderId="17" xfId="49" applyNumberFormat="1" applyFont="1" applyFill="1" applyBorder="1" applyAlignment="1" applyProtection="1">
      <alignment vertical="center" wrapText="1"/>
    </xf>
    <xf numFmtId="0" fontId="10" fillId="0" borderId="15" xfId="49" applyFont="1" applyFill="1" applyBorder="1" applyAlignment="1" applyProtection="1">
      <alignment horizontal="left" vertical="center" wrapText="1"/>
    </xf>
    <xf numFmtId="0" fontId="9" fillId="0" borderId="4" xfId="49" applyFont="1" applyFill="1" applyBorder="1" applyAlignment="1" applyProtection="1">
      <alignment horizontal="left" vertical="center" wrapText="1"/>
    </xf>
    <xf numFmtId="0" fontId="9" fillId="0" borderId="16" xfId="49" applyFont="1" applyFill="1" applyBorder="1" applyAlignment="1" applyProtection="1">
      <alignment horizontal="left" vertical="center" wrapText="1"/>
    </xf>
    <xf numFmtId="0" fontId="9" fillId="0" borderId="17" xfId="49" applyFont="1" applyFill="1" applyBorder="1" applyAlignment="1" applyProtection="1">
      <alignment vertical="center" wrapText="1"/>
    </xf>
    <xf numFmtId="0" fontId="9" fillId="0" borderId="15" xfId="49" applyFont="1" applyFill="1" applyBorder="1" applyAlignment="1" applyProtection="1">
      <alignment horizontal="left" vertical="center" wrapText="1"/>
    </xf>
    <xf numFmtId="0" fontId="9" fillId="0" borderId="15" xfId="49" applyFont="1" applyFill="1" applyBorder="1" applyAlignment="1" applyProtection="1">
      <alignment horizontal="left" vertical="center"/>
    </xf>
    <xf numFmtId="0" fontId="9" fillId="0" borderId="4" xfId="49" applyFont="1" applyFill="1" applyBorder="1" applyAlignment="1" applyProtection="1">
      <alignment horizontal="left" vertical="center"/>
    </xf>
    <xf numFmtId="0" fontId="9" fillId="0" borderId="16" xfId="49" applyFont="1" applyFill="1" applyBorder="1" applyAlignment="1" applyProtection="1">
      <alignment horizontal="left" vertical="center"/>
    </xf>
    <xf numFmtId="0" fontId="9" fillId="0" borderId="17" xfId="49" applyFont="1" applyFill="1" applyBorder="1" applyAlignment="1" applyProtection="1">
      <alignment vertical="center"/>
    </xf>
    <xf numFmtId="0" fontId="9" fillId="0" borderId="18" xfId="49" applyFont="1" applyFill="1" applyBorder="1" applyAlignment="1" applyProtection="1">
      <alignment horizontal="left" vertical="center" wrapText="1"/>
    </xf>
    <xf numFmtId="0" fontId="9" fillId="0" borderId="19" xfId="49" applyFont="1" applyFill="1" applyBorder="1" applyAlignment="1" applyProtection="1">
      <alignment horizontal="left" vertical="center" wrapText="1"/>
    </xf>
    <xf numFmtId="0" fontId="9" fillId="0" borderId="20" xfId="49" applyFont="1" applyFill="1" applyBorder="1" applyAlignment="1" applyProtection="1">
      <alignment horizontal="left" vertical="center" wrapText="1"/>
    </xf>
    <xf numFmtId="0" fontId="9" fillId="0" borderId="21" xfId="49" applyFont="1" applyFill="1" applyBorder="1" applyAlignment="1" applyProtection="1">
      <alignment horizontal="left" vertical="center" wrapText="1"/>
    </xf>
    <xf numFmtId="0" fontId="9" fillId="0" borderId="0" xfId="49" applyFont="1" applyFill="1" applyAlignment="1" applyProtection="1">
      <alignment horizontal="left" vertical="center" wrapText="1"/>
    </xf>
    <xf numFmtId="0" fontId="9" fillId="0" borderId="22" xfId="49" applyFont="1" applyFill="1" applyBorder="1" applyAlignment="1" applyProtection="1">
      <alignment horizontal="left" vertical="center" wrapText="1"/>
    </xf>
    <xf numFmtId="0" fontId="9" fillId="0" borderId="21" xfId="49" applyFont="1" applyFill="1" applyBorder="1" applyAlignment="1" applyProtection="1">
      <alignment horizontal="left" vertical="center"/>
    </xf>
    <xf numFmtId="0" fontId="9" fillId="0" borderId="0" xfId="49" applyFont="1" applyFill="1" applyAlignment="1" applyProtection="1">
      <alignment horizontal="left" vertical="center"/>
    </xf>
    <xf numFmtId="0" fontId="9" fillId="0" borderId="22" xfId="49" applyFont="1" applyFill="1" applyBorder="1" applyAlignment="1" applyProtection="1">
      <alignment horizontal="left" vertical="center"/>
    </xf>
    <xf numFmtId="0" fontId="9" fillId="0" borderId="15" xfId="49" applyFont="1" applyFill="1" applyBorder="1" applyAlignment="1" applyProtection="1">
      <alignment horizontal="center" vertical="center"/>
    </xf>
    <xf numFmtId="0" fontId="9" fillId="0" borderId="4" xfId="49" applyFont="1" applyFill="1" applyBorder="1" applyAlignment="1" applyProtection="1">
      <alignment horizontal="center" vertical="center"/>
    </xf>
    <xf numFmtId="0" fontId="9" fillId="0" borderId="16" xfId="49" applyFont="1" applyFill="1" applyBorder="1" applyAlignment="1" applyProtection="1">
      <alignment horizontal="center" vertical="center"/>
    </xf>
    <xf numFmtId="0" fontId="9" fillId="0" borderId="13" xfId="49" applyFont="1" applyFill="1" applyBorder="1" applyAlignment="1" applyProtection="1">
      <alignment horizontal="center" vertical="center"/>
    </xf>
    <xf numFmtId="0" fontId="14" fillId="0" borderId="15" xfId="49" applyFont="1" applyFill="1" applyBorder="1" applyAlignment="1" applyProtection="1">
      <alignment horizontal="center" vertical="center"/>
    </xf>
    <xf numFmtId="0" fontId="14" fillId="0" borderId="4" xfId="49" applyFont="1" applyFill="1" applyBorder="1" applyAlignment="1" applyProtection="1">
      <alignment horizontal="center" vertical="center"/>
    </xf>
    <xf numFmtId="0" fontId="14" fillId="0" borderId="13" xfId="49" applyFont="1" applyFill="1" applyBorder="1" applyAlignment="1" applyProtection="1">
      <alignment horizontal="center" vertical="center"/>
    </xf>
    <xf numFmtId="0" fontId="5" fillId="0" borderId="23"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9" fillId="0" borderId="17" xfId="49" applyFont="1" applyFill="1" applyBorder="1" applyAlignment="1" applyProtection="1">
      <alignment horizontal="center" vertical="center" wrapText="1"/>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3" fillId="0" borderId="24"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8"/>
  <sheetViews>
    <sheetView tabSelected="1" zoomScale="70" zoomScaleNormal="70" topLeftCell="A29" workbookViewId="0">
      <selection activeCell="A56" sqref="A56:O58"/>
    </sheetView>
  </sheetViews>
  <sheetFormatPr defaultColWidth="9" defaultRowHeight="21" customHeight="1"/>
  <cols>
    <col min="1" max="1" width="8" customWidth="1"/>
    <col min="2" max="2" width="14.4095238095238" customWidth="1"/>
    <col min="3" max="3" width="24.9238095238095" customWidth="1"/>
    <col min="4" max="4" width="13.7047619047619" customWidth="1"/>
    <col min="5" max="5" width="10" customWidth="1"/>
    <col min="6" max="6" width="13.7047619047619" customWidth="1"/>
    <col min="7" max="7" width="4.85714285714286" customWidth="1"/>
    <col min="8" max="8" width="11.7047619047619" customWidth="1"/>
    <col min="9" max="9" width="4" customWidth="1"/>
    <col min="10" max="10" width="11.8571428571429" customWidth="1"/>
    <col min="11" max="11" width="5.7047619047619" customWidth="1"/>
    <col min="12" max="12" width="8.7047619047619" customWidth="1"/>
    <col min="13" max="13" width="6.85714285714286" customWidth="1"/>
    <col min="14" max="14" width="13.1047619047619" customWidth="1"/>
    <col min="15" max="15" width="14.2190476190476" customWidth="1"/>
  </cols>
  <sheetData>
    <row r="1" ht="41" hidden="1" customHeight="1" spans="1:15">
      <c r="A1" s="1" t="s">
        <v>0</v>
      </c>
      <c r="B1" s="2"/>
      <c r="C1" s="2"/>
      <c r="D1" s="2"/>
      <c r="E1" s="3"/>
      <c r="F1" s="3"/>
      <c r="G1" s="3"/>
      <c r="H1" s="3"/>
      <c r="I1" s="3"/>
      <c r="J1" s="3"/>
      <c r="K1" s="3"/>
      <c r="L1" s="3"/>
      <c r="M1" s="3"/>
      <c r="N1" s="3"/>
      <c r="O1" s="43"/>
    </row>
    <row r="2" hidden="1" customHeight="1" spans="1:15">
      <c r="A2" s="4"/>
      <c r="B2" s="5"/>
      <c r="C2" s="5"/>
      <c r="D2" s="6" t="s">
        <v>1</v>
      </c>
      <c r="E2" s="6"/>
      <c r="F2" s="6"/>
      <c r="G2" s="5"/>
      <c r="H2" s="5"/>
      <c r="I2" s="5"/>
      <c r="J2" s="5"/>
      <c r="K2" s="5"/>
      <c r="L2" s="5"/>
      <c r="M2" s="5"/>
      <c r="N2" s="5"/>
      <c r="O2" s="44"/>
    </row>
    <row r="3" hidden="1" customHeight="1" spans="1:15">
      <c r="A3" s="7" t="s">
        <v>2</v>
      </c>
      <c r="B3" s="8"/>
      <c r="C3" s="9" t="s">
        <v>3</v>
      </c>
      <c r="D3" s="10" t="s">
        <v>4</v>
      </c>
      <c r="E3" s="10"/>
      <c r="F3" s="11">
        <v>16</v>
      </c>
      <c r="G3" s="12" t="s">
        <v>5</v>
      </c>
      <c r="H3" s="11">
        <v>17</v>
      </c>
      <c r="I3" s="12" t="s">
        <v>6</v>
      </c>
      <c r="J3" s="45">
        <f>F3*H3</f>
        <v>272</v>
      </c>
      <c r="K3" s="46">
        <v>2</v>
      </c>
      <c r="L3" s="46"/>
      <c r="M3" s="47" t="s">
        <v>6</v>
      </c>
      <c r="N3" s="45">
        <f>J3+K3</f>
        <v>274</v>
      </c>
      <c r="O3" s="48"/>
    </row>
    <row r="4" hidden="1" customHeight="1" spans="1:15">
      <c r="A4" s="7" t="s">
        <v>7</v>
      </c>
      <c r="B4" s="8"/>
      <c r="C4" s="13">
        <v>2</v>
      </c>
      <c r="D4" s="10" t="s">
        <v>8</v>
      </c>
      <c r="E4" s="10"/>
      <c r="F4" s="11">
        <f>F3*0.32</f>
        <v>5.12</v>
      </c>
      <c r="G4" s="12" t="s">
        <v>5</v>
      </c>
      <c r="H4" s="11">
        <f>H3*0.16</f>
        <v>2.72</v>
      </c>
      <c r="I4" s="12" t="s">
        <v>6</v>
      </c>
      <c r="J4" s="49">
        <f t="shared" ref="J3:J5" si="0">F4*H4</f>
        <v>13.9264</v>
      </c>
      <c r="K4" s="49"/>
      <c r="L4" s="47"/>
      <c r="M4" s="47"/>
      <c r="N4" s="47"/>
      <c r="O4" s="50"/>
    </row>
    <row r="5" hidden="1" customHeight="1" spans="1:15">
      <c r="A5" s="7" t="s">
        <v>9</v>
      </c>
      <c r="B5" s="8"/>
      <c r="C5" s="14">
        <v>160</v>
      </c>
      <c r="D5" s="10" t="s">
        <v>10</v>
      </c>
      <c r="E5" s="10"/>
      <c r="F5" s="11">
        <f>F3*0.32+0.1</f>
        <v>5.22</v>
      </c>
      <c r="G5" s="12" t="s">
        <v>5</v>
      </c>
      <c r="H5" s="11">
        <f>H3*0.16+0.1</f>
        <v>2.82</v>
      </c>
      <c r="I5" s="12" t="s">
        <v>6</v>
      </c>
      <c r="J5" s="49">
        <f t="shared" si="0"/>
        <v>14.7204</v>
      </c>
      <c r="K5" s="49"/>
      <c r="L5" s="51"/>
      <c r="M5" s="51"/>
      <c r="N5" s="47"/>
      <c r="O5" s="50"/>
    </row>
    <row r="6" hidden="1" customHeight="1" spans="1:15">
      <c r="A6" s="7" t="s">
        <v>11</v>
      </c>
      <c r="B6" s="8"/>
      <c r="C6" s="14">
        <v>80</v>
      </c>
      <c r="D6" s="10" t="s">
        <v>12</v>
      </c>
      <c r="E6" s="10"/>
      <c r="F6" s="11">
        <f>F3*C5</f>
        <v>2560</v>
      </c>
      <c r="G6" s="12" t="s">
        <v>5</v>
      </c>
      <c r="H6" s="11">
        <f>H3*C6</f>
        <v>1360</v>
      </c>
      <c r="I6" s="12" t="s">
        <v>6</v>
      </c>
      <c r="J6" s="52">
        <f>F6*H6*0.0001</f>
        <v>348.16</v>
      </c>
      <c r="K6" s="52"/>
      <c r="L6" s="47"/>
      <c r="M6" s="47"/>
      <c r="N6" s="47"/>
      <c r="O6" s="50"/>
    </row>
    <row r="7" hidden="1" customHeight="1" spans="1:15">
      <c r="A7" s="15" t="s">
        <v>13</v>
      </c>
      <c r="B7" s="16" t="s">
        <v>14</v>
      </c>
      <c r="C7" s="16" t="s">
        <v>15</v>
      </c>
      <c r="D7" s="16" t="s">
        <v>16</v>
      </c>
      <c r="E7" s="16" t="s">
        <v>17</v>
      </c>
      <c r="F7" s="16" t="s">
        <v>18</v>
      </c>
      <c r="G7" s="17" t="s">
        <v>19</v>
      </c>
      <c r="H7" s="17"/>
      <c r="I7" s="53" t="s">
        <v>20</v>
      </c>
      <c r="J7" s="54"/>
      <c r="K7" s="54"/>
      <c r="L7" s="54"/>
      <c r="M7" s="54"/>
      <c r="N7" s="55"/>
      <c r="O7" s="56" t="s">
        <v>21</v>
      </c>
    </row>
    <row r="8" hidden="1" customHeight="1" spans="1:15">
      <c r="A8" s="18">
        <v>1</v>
      </c>
      <c r="B8" s="19" t="s">
        <v>22</v>
      </c>
      <c r="C8" s="20" t="str">
        <f>C3</f>
        <v>室内Q2.0H</v>
      </c>
      <c r="D8" s="21">
        <f>N3</f>
        <v>274</v>
      </c>
      <c r="E8" s="22" t="s">
        <v>23</v>
      </c>
      <c r="F8" s="23">
        <v>111</v>
      </c>
      <c r="G8" s="24">
        <f t="shared" ref="G8:G11" si="1">D8*F8</f>
        <v>30414</v>
      </c>
      <c r="H8" s="24"/>
      <c r="I8" s="57" t="s">
        <v>24</v>
      </c>
      <c r="J8" s="58"/>
      <c r="K8" s="58"/>
      <c r="L8" s="58"/>
      <c r="M8" s="58"/>
      <c r="N8" s="59"/>
      <c r="O8" s="60"/>
    </row>
    <row r="9" hidden="1" customHeight="1" spans="1:15">
      <c r="A9" s="18">
        <v>2</v>
      </c>
      <c r="B9" s="19" t="s">
        <v>25</v>
      </c>
      <c r="C9" s="20" t="s">
        <v>26</v>
      </c>
      <c r="D9" s="21">
        <v>47</v>
      </c>
      <c r="E9" s="22" t="s">
        <v>27</v>
      </c>
      <c r="F9" s="23">
        <v>32</v>
      </c>
      <c r="G9" s="24">
        <f t="shared" si="1"/>
        <v>1504</v>
      </c>
      <c r="H9" s="24"/>
      <c r="I9" s="61" t="s">
        <v>28</v>
      </c>
      <c r="J9" s="58"/>
      <c r="K9" s="58"/>
      <c r="L9" s="58"/>
      <c r="M9" s="58"/>
      <c r="N9" s="59"/>
      <c r="O9" s="60"/>
    </row>
    <row r="10" hidden="1" customHeight="1" spans="1:15">
      <c r="A10" s="18">
        <v>3</v>
      </c>
      <c r="B10" s="19" t="s">
        <v>29</v>
      </c>
      <c r="C10" s="20" t="s">
        <v>30</v>
      </c>
      <c r="D10" s="21">
        <v>33</v>
      </c>
      <c r="E10" s="22" t="s">
        <v>23</v>
      </c>
      <c r="F10" s="23">
        <v>77</v>
      </c>
      <c r="G10" s="24">
        <f t="shared" si="1"/>
        <v>2541</v>
      </c>
      <c r="H10" s="24"/>
      <c r="I10" s="61" t="s">
        <v>31</v>
      </c>
      <c r="J10" s="58"/>
      <c r="K10" s="58"/>
      <c r="L10" s="58"/>
      <c r="M10" s="58"/>
      <c r="N10" s="59"/>
      <c r="O10" s="60"/>
    </row>
    <row r="11" hidden="1" customHeight="1" spans="1:15">
      <c r="A11" s="18">
        <v>4</v>
      </c>
      <c r="B11" s="19" t="s">
        <v>32</v>
      </c>
      <c r="C11" s="20" t="s">
        <v>33</v>
      </c>
      <c r="D11" s="25">
        <v>1</v>
      </c>
      <c r="E11" s="22" t="s">
        <v>27</v>
      </c>
      <c r="F11" s="23">
        <v>3990</v>
      </c>
      <c r="G11" s="24">
        <f t="shared" si="1"/>
        <v>3990</v>
      </c>
      <c r="H11" s="24"/>
      <c r="I11" s="61" t="s">
        <v>34</v>
      </c>
      <c r="J11" s="58"/>
      <c r="K11" s="58"/>
      <c r="L11" s="58"/>
      <c r="M11" s="58"/>
      <c r="N11" s="59"/>
      <c r="O11" s="60"/>
    </row>
    <row r="12" hidden="1" customHeight="1" spans="1:15">
      <c r="A12" s="18">
        <v>5</v>
      </c>
      <c r="B12" s="19" t="s">
        <v>35</v>
      </c>
      <c r="C12" s="20" t="s">
        <v>36</v>
      </c>
      <c r="D12" s="21">
        <v>1</v>
      </c>
      <c r="E12" s="22" t="s">
        <v>37</v>
      </c>
      <c r="F12" s="23">
        <v>0</v>
      </c>
      <c r="G12" s="24" t="s">
        <v>38</v>
      </c>
      <c r="H12" s="24"/>
      <c r="I12" s="62" t="s">
        <v>39</v>
      </c>
      <c r="J12" s="63"/>
      <c r="K12" s="63"/>
      <c r="L12" s="63"/>
      <c r="M12" s="63"/>
      <c r="N12" s="64"/>
      <c r="O12" s="65"/>
    </row>
    <row r="13" hidden="1" customHeight="1" spans="1:15">
      <c r="A13" s="18">
        <v>6</v>
      </c>
      <c r="B13" s="19" t="s">
        <v>40</v>
      </c>
      <c r="C13" s="20"/>
      <c r="D13" s="21">
        <v>100</v>
      </c>
      <c r="E13" s="22" t="s">
        <v>41</v>
      </c>
      <c r="F13" s="23">
        <v>2</v>
      </c>
      <c r="G13" s="24">
        <f>D13*F13</f>
        <v>200</v>
      </c>
      <c r="H13" s="24"/>
      <c r="I13" s="62" t="s">
        <v>42</v>
      </c>
      <c r="J13" s="63"/>
      <c r="K13" s="63"/>
      <c r="L13" s="63"/>
      <c r="M13" s="63"/>
      <c r="N13" s="64"/>
      <c r="O13" s="65"/>
    </row>
    <row r="14" hidden="1" customHeight="1" spans="1:15">
      <c r="A14" s="18">
        <v>7</v>
      </c>
      <c r="B14" s="19" t="s">
        <v>43</v>
      </c>
      <c r="C14" s="20"/>
      <c r="D14" s="21">
        <f>D10</f>
        <v>33</v>
      </c>
      <c r="E14" s="22" t="s">
        <v>41</v>
      </c>
      <c r="F14" s="23">
        <v>3</v>
      </c>
      <c r="G14" s="24">
        <f t="shared" ref="G14:G21" si="2">D14*F14</f>
        <v>99</v>
      </c>
      <c r="H14" s="24"/>
      <c r="I14" s="62" t="s">
        <v>44</v>
      </c>
      <c r="J14" s="63"/>
      <c r="K14" s="63"/>
      <c r="L14" s="63"/>
      <c r="M14" s="63"/>
      <c r="N14" s="64"/>
      <c r="O14" s="65"/>
    </row>
    <row r="15" hidden="1" customHeight="1" spans="1:15">
      <c r="A15" s="18">
        <v>8</v>
      </c>
      <c r="B15" s="19" t="s">
        <v>45</v>
      </c>
      <c r="C15" s="20"/>
      <c r="D15" s="21">
        <f>D9</f>
        <v>47</v>
      </c>
      <c r="E15" s="22" t="s">
        <v>41</v>
      </c>
      <c r="F15" s="23">
        <v>5</v>
      </c>
      <c r="G15" s="24">
        <f t="shared" si="2"/>
        <v>235</v>
      </c>
      <c r="H15" s="24"/>
      <c r="I15" s="62" t="s">
        <v>46</v>
      </c>
      <c r="J15" s="63"/>
      <c r="K15" s="63"/>
      <c r="L15" s="63"/>
      <c r="M15" s="63"/>
      <c r="N15" s="64"/>
      <c r="O15" s="65"/>
    </row>
    <row r="16" hidden="1" customHeight="1" spans="1:15">
      <c r="A16" s="18">
        <v>9</v>
      </c>
      <c r="B16" s="19" t="s">
        <v>47</v>
      </c>
      <c r="C16" s="20"/>
      <c r="D16" s="26">
        <f>J5</f>
        <v>14.7204</v>
      </c>
      <c r="E16" s="27" t="s">
        <v>48</v>
      </c>
      <c r="F16" s="23">
        <v>200</v>
      </c>
      <c r="G16" s="24">
        <f t="shared" si="2"/>
        <v>2944.08</v>
      </c>
      <c r="H16" s="24"/>
      <c r="I16" s="66" t="s">
        <v>49</v>
      </c>
      <c r="J16" s="67"/>
      <c r="K16" s="67"/>
      <c r="L16" s="67"/>
      <c r="M16" s="67"/>
      <c r="N16" s="68"/>
      <c r="O16" s="65"/>
    </row>
    <row r="17" hidden="1" customHeight="1" spans="1:15">
      <c r="A17" s="18">
        <v>10</v>
      </c>
      <c r="B17" s="19" t="s">
        <v>50</v>
      </c>
      <c r="C17" s="20"/>
      <c r="D17" s="26">
        <f>D16</f>
        <v>14.7204</v>
      </c>
      <c r="E17" s="27" t="s">
        <v>48</v>
      </c>
      <c r="F17" s="23">
        <v>500</v>
      </c>
      <c r="G17" s="24">
        <f t="shared" si="2"/>
        <v>7360.2</v>
      </c>
      <c r="H17" s="24"/>
      <c r="I17" s="69"/>
      <c r="J17" s="70"/>
      <c r="K17" s="70"/>
      <c r="L17" s="70"/>
      <c r="M17" s="70"/>
      <c r="N17" s="71"/>
      <c r="O17" s="65"/>
    </row>
    <row r="18" hidden="1" customHeight="1" spans="1:15">
      <c r="A18" s="18">
        <v>11</v>
      </c>
      <c r="B18" s="19" t="s">
        <v>51</v>
      </c>
      <c r="C18" s="20"/>
      <c r="D18" s="26">
        <f>D17</f>
        <v>14.7204</v>
      </c>
      <c r="E18" s="27" t="s">
        <v>48</v>
      </c>
      <c r="F18" s="23">
        <v>150</v>
      </c>
      <c r="G18" s="24">
        <f t="shared" si="2"/>
        <v>2208.06</v>
      </c>
      <c r="H18" s="24"/>
      <c r="I18" s="72"/>
      <c r="J18" s="73"/>
      <c r="K18" s="73"/>
      <c r="L18" s="73"/>
      <c r="M18" s="73"/>
      <c r="N18" s="74"/>
      <c r="O18" s="65"/>
    </row>
    <row r="19" hidden="1" customHeight="1" spans="1:15">
      <c r="A19" s="18">
        <v>12</v>
      </c>
      <c r="B19" s="19" t="s">
        <v>52</v>
      </c>
      <c r="C19" s="20" t="s">
        <v>53</v>
      </c>
      <c r="D19" s="21">
        <v>1</v>
      </c>
      <c r="E19" s="22" t="s">
        <v>27</v>
      </c>
      <c r="F19" s="23">
        <v>850</v>
      </c>
      <c r="G19" s="24">
        <f t="shared" si="2"/>
        <v>850</v>
      </c>
      <c r="H19" s="24"/>
      <c r="I19" s="62" t="s">
        <v>54</v>
      </c>
      <c r="J19" s="63"/>
      <c r="K19" s="63"/>
      <c r="L19" s="63"/>
      <c r="M19" s="63"/>
      <c r="N19" s="64"/>
      <c r="O19" s="65"/>
    </row>
    <row r="20" hidden="1" customHeight="1" spans="1:15">
      <c r="A20" s="18">
        <v>13</v>
      </c>
      <c r="B20" s="19" t="s">
        <v>55</v>
      </c>
      <c r="C20" s="20" t="s">
        <v>56</v>
      </c>
      <c r="D20" s="21">
        <v>1</v>
      </c>
      <c r="E20" s="22" t="s">
        <v>57</v>
      </c>
      <c r="F20" s="23">
        <v>2700</v>
      </c>
      <c r="G20" s="24">
        <f t="shared" si="2"/>
        <v>2700</v>
      </c>
      <c r="H20" s="24"/>
      <c r="I20" s="61" t="s">
        <v>58</v>
      </c>
      <c r="J20" s="58"/>
      <c r="K20" s="58"/>
      <c r="L20" s="58"/>
      <c r="M20" s="58"/>
      <c r="N20" s="59"/>
      <c r="O20" s="60" t="s">
        <v>59</v>
      </c>
    </row>
    <row r="21" hidden="1" customHeight="1" spans="1:15">
      <c r="A21" s="18">
        <v>14</v>
      </c>
      <c r="B21" s="19" t="s">
        <v>60</v>
      </c>
      <c r="C21" s="20"/>
      <c r="D21" s="21">
        <v>1</v>
      </c>
      <c r="E21" s="22" t="s">
        <v>57</v>
      </c>
      <c r="F21" s="23">
        <v>0</v>
      </c>
      <c r="G21" s="24" t="s">
        <v>61</v>
      </c>
      <c r="H21" s="24"/>
      <c r="I21" s="62"/>
      <c r="J21" s="63"/>
      <c r="K21" s="63"/>
      <c r="L21" s="63"/>
      <c r="M21" s="63"/>
      <c r="N21" s="64"/>
      <c r="O21" s="65"/>
    </row>
    <row r="22" hidden="1" customHeight="1" spans="1:15">
      <c r="A22" s="18">
        <v>15</v>
      </c>
      <c r="B22" s="19" t="s">
        <v>62</v>
      </c>
      <c r="C22" s="20"/>
      <c r="D22" s="21">
        <v>1</v>
      </c>
      <c r="E22" s="22" t="s">
        <v>27</v>
      </c>
      <c r="F22" s="23"/>
      <c r="G22" s="24" t="s">
        <v>61</v>
      </c>
      <c r="H22" s="24"/>
      <c r="I22" s="62"/>
      <c r="J22" s="63"/>
      <c r="K22" s="63"/>
      <c r="L22" s="63"/>
      <c r="M22" s="63"/>
      <c r="N22" s="64"/>
      <c r="O22" s="65"/>
    </row>
    <row r="23" hidden="1" customHeight="1" spans="1:15">
      <c r="A23" s="18">
        <v>16</v>
      </c>
      <c r="B23" s="19" t="s">
        <v>63</v>
      </c>
      <c r="C23" s="20"/>
      <c r="D23" s="21">
        <v>1</v>
      </c>
      <c r="E23" s="22" t="s">
        <v>37</v>
      </c>
      <c r="F23" s="23"/>
      <c r="G23" s="24" t="s">
        <v>61</v>
      </c>
      <c r="H23" s="24"/>
      <c r="I23" s="75"/>
      <c r="J23" s="76"/>
      <c r="K23" s="76"/>
      <c r="L23" s="76"/>
      <c r="M23" s="76"/>
      <c r="N23" s="77"/>
      <c r="O23" s="65"/>
    </row>
    <row r="24" hidden="1" customHeight="1" spans="1:15">
      <c r="A24" s="18">
        <v>17</v>
      </c>
      <c r="B24" s="19" t="s">
        <v>64</v>
      </c>
      <c r="C24" s="20"/>
      <c r="D24" s="21">
        <v>1</v>
      </c>
      <c r="E24" s="22" t="s">
        <v>65</v>
      </c>
      <c r="F24" s="23">
        <v>0</v>
      </c>
      <c r="G24" s="24">
        <f>D24*F24</f>
        <v>0</v>
      </c>
      <c r="H24" s="24"/>
      <c r="I24" s="75"/>
      <c r="J24" s="76"/>
      <c r="K24" s="76"/>
      <c r="L24" s="76"/>
      <c r="M24" s="76"/>
      <c r="N24" s="76"/>
      <c r="O24" s="78"/>
    </row>
    <row r="25" hidden="1" customHeight="1" spans="1:15">
      <c r="A25" s="28" t="s">
        <v>66</v>
      </c>
      <c r="B25" s="29"/>
      <c r="C25" s="29"/>
      <c r="D25" s="29"/>
      <c r="E25" s="29"/>
      <c r="F25" s="29"/>
      <c r="G25" s="30">
        <f>SUM(G8:H24)</f>
        <v>55045.34</v>
      </c>
      <c r="H25" s="30"/>
      <c r="I25" s="79"/>
      <c r="J25" s="80"/>
      <c r="K25" s="80"/>
      <c r="L25" s="80"/>
      <c r="M25" s="80"/>
      <c r="N25" s="80"/>
      <c r="O25" s="81"/>
    </row>
    <row r="26" hidden="1" customHeight="1" spans="1:15">
      <c r="A26" s="31" t="s">
        <v>67</v>
      </c>
      <c r="B26" s="32"/>
      <c r="C26" s="32"/>
      <c r="D26" s="32"/>
      <c r="E26" s="32"/>
      <c r="F26" s="32"/>
      <c r="G26" s="32"/>
      <c r="H26" s="32"/>
      <c r="I26" s="32"/>
      <c r="J26" s="32"/>
      <c r="K26" s="32"/>
      <c r="L26" s="32"/>
      <c r="M26" s="32"/>
      <c r="N26" s="32"/>
      <c r="O26" s="82"/>
    </row>
    <row r="27" hidden="1" customHeight="1" spans="1:15">
      <c r="A27" s="33"/>
      <c r="B27" s="34"/>
      <c r="C27" s="34"/>
      <c r="D27" s="34"/>
      <c r="E27" s="34"/>
      <c r="F27" s="34"/>
      <c r="G27" s="34"/>
      <c r="H27" s="34"/>
      <c r="I27" s="34"/>
      <c r="J27" s="34"/>
      <c r="K27" s="34"/>
      <c r="L27" s="34"/>
      <c r="M27" s="34"/>
      <c r="N27" s="34"/>
      <c r="O27" s="83"/>
    </row>
    <row r="28" hidden="1" customHeight="1" spans="1:15">
      <c r="A28" s="35"/>
      <c r="B28" s="36"/>
      <c r="C28" s="36"/>
      <c r="D28" s="36"/>
      <c r="E28" s="36"/>
      <c r="F28" s="36"/>
      <c r="G28" s="36"/>
      <c r="H28" s="36"/>
      <c r="I28" s="36"/>
      <c r="J28" s="36"/>
      <c r="K28" s="36"/>
      <c r="L28" s="36"/>
      <c r="M28" s="36"/>
      <c r="N28" s="36"/>
      <c r="O28" s="84"/>
    </row>
    <row r="31" ht="32" customHeight="1" spans="1:15">
      <c r="A31" s="1" t="s">
        <v>68</v>
      </c>
      <c r="B31" s="2"/>
      <c r="C31" s="2"/>
      <c r="D31" s="2"/>
      <c r="E31" s="3"/>
      <c r="F31" s="3"/>
      <c r="G31" s="3"/>
      <c r="H31" s="3"/>
      <c r="I31" s="3"/>
      <c r="J31" s="3"/>
      <c r="K31" s="3"/>
      <c r="L31" s="3"/>
      <c r="M31" s="3"/>
      <c r="N31" s="3"/>
      <c r="O31" s="43"/>
    </row>
    <row r="32" customHeight="1" spans="1:15">
      <c r="A32" s="4"/>
      <c r="B32" s="5"/>
      <c r="C32" s="5"/>
      <c r="D32" s="6" t="s">
        <v>1</v>
      </c>
      <c r="E32" s="6"/>
      <c r="F32" s="6"/>
      <c r="G32" s="5"/>
      <c r="H32" s="5"/>
      <c r="I32" s="5"/>
      <c r="J32" s="5"/>
      <c r="K32" s="5"/>
      <c r="L32" s="5"/>
      <c r="M32" s="5"/>
      <c r="N32" s="5"/>
      <c r="O32" s="44"/>
    </row>
    <row r="33" customHeight="1" spans="1:15">
      <c r="A33" s="7" t="s">
        <v>2</v>
      </c>
      <c r="B33" s="8"/>
      <c r="C33" s="9" t="s">
        <v>69</v>
      </c>
      <c r="D33" s="10" t="s">
        <v>4</v>
      </c>
      <c r="E33" s="10"/>
      <c r="F33" s="11">
        <v>16</v>
      </c>
      <c r="G33" s="12" t="s">
        <v>5</v>
      </c>
      <c r="H33" s="11">
        <v>17</v>
      </c>
      <c r="I33" s="12" t="s">
        <v>6</v>
      </c>
      <c r="J33" s="45">
        <f t="shared" ref="J33:J35" si="3">F33*H33</f>
        <v>272</v>
      </c>
      <c r="K33" s="46">
        <v>2</v>
      </c>
      <c r="L33" s="46"/>
      <c r="M33" s="47" t="s">
        <v>6</v>
      </c>
      <c r="N33" s="45">
        <f>J33+K33</f>
        <v>274</v>
      </c>
      <c r="O33" s="48"/>
    </row>
    <row r="34" customHeight="1" spans="1:15">
      <c r="A34" s="7" t="s">
        <v>7</v>
      </c>
      <c r="B34" s="8"/>
      <c r="C34" s="13">
        <v>1.8</v>
      </c>
      <c r="D34" s="10" t="s">
        <v>8</v>
      </c>
      <c r="E34" s="10"/>
      <c r="F34" s="11">
        <f>F33*0.32</f>
        <v>5.12</v>
      </c>
      <c r="G34" s="12" t="s">
        <v>5</v>
      </c>
      <c r="H34" s="11">
        <f>H33*0.16</f>
        <v>2.72</v>
      </c>
      <c r="I34" s="12" t="s">
        <v>6</v>
      </c>
      <c r="J34" s="49">
        <f t="shared" si="3"/>
        <v>13.9264</v>
      </c>
      <c r="K34" s="49"/>
      <c r="L34" s="47"/>
      <c r="M34" s="47"/>
      <c r="N34" s="47"/>
      <c r="O34" s="50"/>
    </row>
    <row r="35" customHeight="1" spans="1:15">
      <c r="A35" s="7" t="s">
        <v>9</v>
      </c>
      <c r="B35" s="8"/>
      <c r="C35" s="14">
        <v>172</v>
      </c>
      <c r="D35" s="10" t="s">
        <v>10</v>
      </c>
      <c r="E35" s="10"/>
      <c r="F35" s="11">
        <f>F33*0.32+0.1</f>
        <v>5.22</v>
      </c>
      <c r="G35" s="12" t="s">
        <v>5</v>
      </c>
      <c r="H35" s="11">
        <f>H33*0.16+0.1</f>
        <v>2.82</v>
      </c>
      <c r="I35" s="12" t="s">
        <v>6</v>
      </c>
      <c r="J35" s="49">
        <f t="shared" si="3"/>
        <v>14.7204</v>
      </c>
      <c r="K35" s="49"/>
      <c r="L35" s="51"/>
      <c r="M35" s="51"/>
      <c r="N35" s="47"/>
      <c r="O35" s="50"/>
    </row>
    <row r="36" customHeight="1" spans="1:15">
      <c r="A36" s="7" t="s">
        <v>11</v>
      </c>
      <c r="B36" s="8"/>
      <c r="C36" s="14">
        <v>86</v>
      </c>
      <c r="D36" s="10" t="s">
        <v>12</v>
      </c>
      <c r="E36" s="10"/>
      <c r="F36" s="11">
        <f>F33*C35</f>
        <v>2752</v>
      </c>
      <c r="G36" s="12" t="s">
        <v>5</v>
      </c>
      <c r="H36" s="11">
        <f>H33*C36</f>
        <v>1462</v>
      </c>
      <c r="I36" s="12" t="s">
        <v>6</v>
      </c>
      <c r="J36" s="52">
        <f>F36*H36*0.0001</f>
        <v>402.3424</v>
      </c>
      <c r="K36" s="52"/>
      <c r="L36" s="47"/>
      <c r="M36" s="47"/>
      <c r="N36" s="47"/>
      <c r="O36" s="50"/>
    </row>
    <row r="37" customHeight="1" spans="1:15">
      <c r="A37" s="15" t="s">
        <v>13</v>
      </c>
      <c r="B37" s="16" t="s">
        <v>14</v>
      </c>
      <c r="C37" s="16" t="s">
        <v>15</v>
      </c>
      <c r="D37" s="16" t="s">
        <v>16</v>
      </c>
      <c r="E37" s="16" t="s">
        <v>17</v>
      </c>
      <c r="F37" s="16"/>
      <c r="G37" s="17"/>
      <c r="H37" s="17"/>
      <c r="I37" s="53" t="s">
        <v>20</v>
      </c>
      <c r="J37" s="54"/>
      <c r="K37" s="54"/>
      <c r="L37" s="54"/>
      <c r="M37" s="54"/>
      <c r="N37" s="55"/>
      <c r="O37" s="56" t="s">
        <v>21</v>
      </c>
    </row>
    <row r="38" customHeight="1" spans="1:15">
      <c r="A38" s="18">
        <v>1</v>
      </c>
      <c r="B38" s="19" t="s">
        <v>22</v>
      </c>
      <c r="C38" s="20" t="str">
        <f>C33</f>
        <v>室内Q1.8H</v>
      </c>
      <c r="D38" s="21">
        <f>N33</f>
        <v>274</v>
      </c>
      <c r="E38" s="22" t="s">
        <v>23</v>
      </c>
      <c r="F38" s="23"/>
      <c r="G38" s="24"/>
      <c r="H38" s="24"/>
      <c r="I38" s="57" t="s">
        <v>70</v>
      </c>
      <c r="J38" s="58"/>
      <c r="K38" s="58"/>
      <c r="L38" s="58"/>
      <c r="M38" s="58"/>
      <c r="N38" s="59"/>
      <c r="O38" s="85" t="s">
        <v>71</v>
      </c>
    </row>
    <row r="39" customHeight="1" spans="1:15">
      <c r="A39" s="18">
        <v>2</v>
      </c>
      <c r="B39" s="19" t="s">
        <v>25</v>
      </c>
      <c r="C39" s="20" t="s">
        <v>26</v>
      </c>
      <c r="D39" s="21">
        <v>47</v>
      </c>
      <c r="E39" s="22" t="s">
        <v>27</v>
      </c>
      <c r="F39" s="23"/>
      <c r="G39" s="24"/>
      <c r="H39" s="24"/>
      <c r="I39" s="61" t="s">
        <v>28</v>
      </c>
      <c r="J39" s="58"/>
      <c r="K39" s="58"/>
      <c r="L39" s="58"/>
      <c r="M39" s="58"/>
      <c r="N39" s="59"/>
      <c r="O39" s="60"/>
    </row>
    <row r="40" customHeight="1" spans="1:15">
      <c r="A40" s="18">
        <v>3</v>
      </c>
      <c r="B40" s="19" t="s">
        <v>29</v>
      </c>
      <c r="C40" s="20" t="s">
        <v>30</v>
      </c>
      <c r="D40" s="21">
        <v>33</v>
      </c>
      <c r="E40" s="22" t="s">
        <v>23</v>
      </c>
      <c r="F40" s="23"/>
      <c r="G40" s="24"/>
      <c r="H40" s="24"/>
      <c r="I40" s="61" t="s">
        <v>31</v>
      </c>
      <c r="J40" s="58"/>
      <c r="K40" s="58"/>
      <c r="L40" s="58"/>
      <c r="M40" s="58"/>
      <c r="N40" s="59"/>
      <c r="O40" s="60"/>
    </row>
    <row r="41" customHeight="1" spans="1:15">
      <c r="A41" s="18">
        <v>4</v>
      </c>
      <c r="B41" s="19" t="s">
        <v>32</v>
      </c>
      <c r="C41" s="20" t="s">
        <v>33</v>
      </c>
      <c r="D41" s="25">
        <v>1</v>
      </c>
      <c r="E41" s="22" t="s">
        <v>27</v>
      </c>
      <c r="F41" s="23"/>
      <c r="G41" s="24"/>
      <c r="H41" s="24"/>
      <c r="I41" s="61" t="s">
        <v>34</v>
      </c>
      <c r="J41" s="58"/>
      <c r="K41" s="58"/>
      <c r="L41" s="58"/>
      <c r="M41" s="58"/>
      <c r="N41" s="59"/>
      <c r="O41" s="60"/>
    </row>
    <row r="42" customHeight="1" spans="1:15">
      <c r="A42" s="18">
        <v>5</v>
      </c>
      <c r="B42" s="19" t="s">
        <v>35</v>
      </c>
      <c r="C42" s="20" t="s">
        <v>36</v>
      </c>
      <c r="D42" s="21">
        <v>1</v>
      </c>
      <c r="E42" s="22" t="s">
        <v>37</v>
      </c>
      <c r="F42" s="23"/>
      <c r="G42" s="24"/>
      <c r="H42" s="24"/>
      <c r="I42" s="62" t="s">
        <v>39</v>
      </c>
      <c r="J42" s="63"/>
      <c r="K42" s="63"/>
      <c r="L42" s="63"/>
      <c r="M42" s="63"/>
      <c r="N42" s="64"/>
      <c r="O42" s="65"/>
    </row>
    <row r="43" customHeight="1" spans="1:15">
      <c r="A43" s="18">
        <v>6</v>
      </c>
      <c r="B43" s="19" t="s">
        <v>40</v>
      </c>
      <c r="C43" s="20"/>
      <c r="D43" s="21">
        <v>100</v>
      </c>
      <c r="E43" s="22" t="s">
        <v>41</v>
      </c>
      <c r="F43" s="23"/>
      <c r="G43" s="24"/>
      <c r="H43" s="24"/>
      <c r="I43" s="62" t="s">
        <v>42</v>
      </c>
      <c r="J43" s="63"/>
      <c r="K43" s="63"/>
      <c r="L43" s="63"/>
      <c r="M43" s="63"/>
      <c r="N43" s="64"/>
      <c r="O43" s="65"/>
    </row>
    <row r="44" customHeight="1" spans="1:15">
      <c r="A44" s="18">
        <v>7</v>
      </c>
      <c r="B44" s="19" t="s">
        <v>43</v>
      </c>
      <c r="C44" s="20"/>
      <c r="D44" s="21">
        <f>D40</f>
        <v>33</v>
      </c>
      <c r="E44" s="22" t="s">
        <v>41</v>
      </c>
      <c r="F44" s="23"/>
      <c r="G44" s="24"/>
      <c r="H44" s="24"/>
      <c r="I44" s="62" t="s">
        <v>44</v>
      </c>
      <c r="J44" s="63"/>
      <c r="K44" s="63"/>
      <c r="L44" s="63"/>
      <c r="M44" s="63"/>
      <c r="N44" s="64"/>
      <c r="O44" s="65"/>
    </row>
    <row r="45" customHeight="1" spans="1:15">
      <c r="A45" s="18">
        <v>8</v>
      </c>
      <c r="B45" s="19" t="s">
        <v>45</v>
      </c>
      <c r="C45" s="20"/>
      <c r="D45" s="21">
        <f>D39</f>
        <v>47</v>
      </c>
      <c r="E45" s="22" t="s">
        <v>41</v>
      </c>
      <c r="F45" s="23"/>
      <c r="G45" s="24"/>
      <c r="H45" s="24"/>
      <c r="I45" s="62" t="s">
        <v>46</v>
      </c>
      <c r="J45" s="63"/>
      <c r="K45" s="63"/>
      <c r="L45" s="63"/>
      <c r="M45" s="63"/>
      <c r="N45" s="64"/>
      <c r="O45" s="65"/>
    </row>
    <row r="46" customHeight="1" spans="1:15">
      <c r="A46" s="18">
        <v>9</v>
      </c>
      <c r="B46" s="19" t="s">
        <v>47</v>
      </c>
      <c r="C46" s="20"/>
      <c r="D46" s="26">
        <f>J35</f>
        <v>14.7204</v>
      </c>
      <c r="E46" s="27" t="s">
        <v>48</v>
      </c>
      <c r="F46" s="23"/>
      <c r="G46" s="24"/>
      <c r="H46" s="24"/>
      <c r="I46" s="66" t="s">
        <v>49</v>
      </c>
      <c r="J46" s="67"/>
      <c r="K46" s="67"/>
      <c r="L46" s="67"/>
      <c r="M46" s="67"/>
      <c r="N46" s="68"/>
      <c r="O46" s="65"/>
    </row>
    <row r="47" customHeight="1" spans="1:15">
      <c r="A47" s="18">
        <v>10</v>
      </c>
      <c r="B47" s="19" t="s">
        <v>50</v>
      </c>
      <c r="C47" s="20"/>
      <c r="D47" s="26">
        <f>D46</f>
        <v>14.7204</v>
      </c>
      <c r="E47" s="27" t="s">
        <v>48</v>
      </c>
      <c r="F47" s="23"/>
      <c r="G47" s="24"/>
      <c r="H47" s="24"/>
      <c r="I47" s="69"/>
      <c r="J47" s="70"/>
      <c r="K47" s="70"/>
      <c r="L47" s="70"/>
      <c r="M47" s="70"/>
      <c r="N47" s="71"/>
      <c r="O47" s="65"/>
    </row>
    <row r="48" customHeight="1" spans="1:15">
      <c r="A48" s="18">
        <v>11</v>
      </c>
      <c r="B48" s="19" t="s">
        <v>51</v>
      </c>
      <c r="C48" s="20"/>
      <c r="D48" s="26">
        <f>D47</f>
        <v>14.7204</v>
      </c>
      <c r="E48" s="27" t="s">
        <v>48</v>
      </c>
      <c r="F48" s="23"/>
      <c r="G48" s="24"/>
      <c r="H48" s="24"/>
      <c r="I48" s="72"/>
      <c r="J48" s="73"/>
      <c r="K48" s="73"/>
      <c r="L48" s="73"/>
      <c r="M48" s="73"/>
      <c r="N48" s="74"/>
      <c r="O48" s="65"/>
    </row>
    <row r="49" customHeight="1" spans="1:15">
      <c r="A49" s="18">
        <v>12</v>
      </c>
      <c r="B49" s="19" t="s">
        <v>52</v>
      </c>
      <c r="C49" s="20"/>
      <c r="D49" s="21">
        <v>1</v>
      </c>
      <c r="E49" s="22" t="s">
        <v>27</v>
      </c>
      <c r="F49" s="23"/>
      <c r="G49" s="24"/>
      <c r="H49" s="24"/>
      <c r="I49" s="62" t="s">
        <v>54</v>
      </c>
      <c r="J49" s="63"/>
      <c r="K49" s="63"/>
      <c r="L49" s="63"/>
      <c r="M49" s="63"/>
      <c r="N49" s="64"/>
      <c r="O49" s="65"/>
    </row>
    <row r="50" customHeight="1" spans="1:15">
      <c r="A50" s="18">
        <v>13</v>
      </c>
      <c r="B50" s="19" t="s">
        <v>55</v>
      </c>
      <c r="C50" s="20" t="s">
        <v>56</v>
      </c>
      <c r="D50" s="21">
        <v>1</v>
      </c>
      <c r="E50" s="22" t="s">
        <v>57</v>
      </c>
      <c r="F50" s="23"/>
      <c r="G50" s="24"/>
      <c r="H50" s="24"/>
      <c r="I50" s="61" t="s">
        <v>58</v>
      </c>
      <c r="J50" s="58"/>
      <c r="K50" s="58"/>
      <c r="L50" s="58"/>
      <c r="M50" s="58"/>
      <c r="N50" s="59"/>
      <c r="O50" s="60" t="s">
        <v>59</v>
      </c>
    </row>
    <row r="51" customHeight="1" spans="1:15">
      <c r="A51" s="18">
        <v>14</v>
      </c>
      <c r="B51" s="19" t="s">
        <v>60</v>
      </c>
      <c r="C51" s="20"/>
      <c r="D51" s="21">
        <v>1</v>
      </c>
      <c r="E51" s="22" t="s">
        <v>57</v>
      </c>
      <c r="F51" s="23"/>
      <c r="G51" s="24"/>
      <c r="H51" s="24"/>
      <c r="I51" s="62"/>
      <c r="J51" s="63"/>
      <c r="K51" s="63"/>
      <c r="L51" s="63"/>
      <c r="M51" s="63"/>
      <c r="N51" s="64"/>
      <c r="O51" s="65"/>
    </row>
    <row r="52" customHeight="1" spans="1:15">
      <c r="A52" s="18">
        <v>15</v>
      </c>
      <c r="B52" s="19" t="s">
        <v>62</v>
      </c>
      <c r="C52" s="20"/>
      <c r="D52" s="21">
        <v>1</v>
      </c>
      <c r="E52" s="22" t="s">
        <v>27</v>
      </c>
      <c r="F52" s="23"/>
      <c r="G52" s="24"/>
      <c r="H52" s="24"/>
      <c r="I52" s="62" t="s">
        <v>72</v>
      </c>
      <c r="J52" s="63"/>
      <c r="K52" s="63"/>
      <c r="L52" s="63"/>
      <c r="M52" s="63"/>
      <c r="N52" s="64"/>
      <c r="O52" s="65"/>
    </row>
    <row r="53" customHeight="1" spans="1:15">
      <c r="A53" s="18">
        <v>16</v>
      </c>
      <c r="B53" s="19" t="s">
        <v>63</v>
      </c>
      <c r="C53" s="20"/>
      <c r="D53" s="21">
        <v>1</v>
      </c>
      <c r="E53" s="22" t="s">
        <v>37</v>
      </c>
      <c r="F53" s="23"/>
      <c r="G53" s="24"/>
      <c r="H53" s="24"/>
      <c r="I53" s="75"/>
      <c r="J53" s="76"/>
      <c r="K53" s="76"/>
      <c r="L53" s="76"/>
      <c r="M53" s="76"/>
      <c r="N53" s="77"/>
      <c r="O53" s="65"/>
    </row>
    <row r="54" customHeight="1" spans="1:15">
      <c r="A54" s="18">
        <v>17</v>
      </c>
      <c r="B54" s="19" t="s">
        <v>64</v>
      </c>
      <c r="C54" s="20" t="s">
        <v>73</v>
      </c>
      <c r="D54" s="21">
        <v>3</v>
      </c>
      <c r="E54" s="22" t="s">
        <v>65</v>
      </c>
      <c r="F54" s="23"/>
      <c r="G54" s="24"/>
      <c r="H54" s="24"/>
      <c r="I54" s="75"/>
      <c r="J54" s="76"/>
      <c r="K54" s="76"/>
      <c r="L54" s="76"/>
      <c r="M54" s="76"/>
      <c r="N54" s="76"/>
      <c r="O54" s="78"/>
    </row>
    <row r="55" customHeight="1" spans="1:15">
      <c r="A55" s="28"/>
      <c r="B55" s="29"/>
      <c r="C55" s="29"/>
      <c r="D55" s="29"/>
      <c r="E55" s="29"/>
      <c r="F55" s="29"/>
      <c r="G55" s="30">
        <v>129731</v>
      </c>
      <c r="H55" s="30"/>
      <c r="I55" s="79"/>
      <c r="J55" s="80"/>
      <c r="K55" s="80"/>
      <c r="L55" s="80"/>
      <c r="M55" s="80"/>
      <c r="N55" s="80"/>
      <c r="O55" s="81"/>
    </row>
    <row r="56" customHeight="1" spans="1:15">
      <c r="A56" s="37" t="s">
        <v>74</v>
      </c>
      <c r="B56" s="38"/>
      <c r="C56" s="38"/>
      <c r="D56" s="38"/>
      <c r="E56" s="38"/>
      <c r="F56" s="38"/>
      <c r="G56" s="38"/>
      <c r="H56" s="38"/>
      <c r="I56" s="38"/>
      <c r="J56" s="38"/>
      <c r="K56" s="38"/>
      <c r="L56" s="38"/>
      <c r="M56" s="38"/>
      <c r="N56" s="38"/>
      <c r="O56" s="86"/>
    </row>
    <row r="57" customHeight="1" spans="1:15">
      <c r="A57" s="39"/>
      <c r="B57" s="40"/>
      <c r="C57" s="40"/>
      <c r="D57" s="40"/>
      <c r="E57" s="40"/>
      <c r="F57" s="40"/>
      <c r="G57" s="40"/>
      <c r="H57" s="40"/>
      <c r="I57" s="40"/>
      <c r="J57" s="40"/>
      <c r="K57" s="40"/>
      <c r="L57" s="40"/>
      <c r="M57" s="40"/>
      <c r="N57" s="40"/>
      <c r="O57" s="87"/>
    </row>
    <row r="58" customHeight="1" spans="1:15">
      <c r="A58" s="41"/>
      <c r="B58" s="42"/>
      <c r="C58" s="42"/>
      <c r="D58" s="42"/>
      <c r="E58" s="42"/>
      <c r="F58" s="42"/>
      <c r="G58" s="42"/>
      <c r="H58" s="42"/>
      <c r="I58" s="42"/>
      <c r="J58" s="42"/>
      <c r="K58" s="42"/>
      <c r="L58" s="42"/>
      <c r="M58" s="42"/>
      <c r="N58" s="42"/>
      <c r="O58" s="88"/>
    </row>
  </sheetData>
  <mergeCells count="105">
    <mergeCell ref="A1:O1"/>
    <mergeCell ref="D2:F2"/>
    <mergeCell ref="A3:B3"/>
    <mergeCell ref="D3:E3"/>
    <mergeCell ref="K3:L3"/>
    <mergeCell ref="N3:O3"/>
    <mergeCell ref="A4:B4"/>
    <mergeCell ref="D4:E4"/>
    <mergeCell ref="J4:K4"/>
    <mergeCell ref="A5:B5"/>
    <mergeCell ref="D5:E5"/>
    <mergeCell ref="J5:K5"/>
    <mergeCell ref="L5:M5"/>
    <mergeCell ref="A6:B6"/>
    <mergeCell ref="D6:E6"/>
    <mergeCell ref="J6:K6"/>
    <mergeCell ref="G7:H7"/>
    <mergeCell ref="I7:N7"/>
    <mergeCell ref="G8:H8"/>
    <mergeCell ref="I8:N8"/>
    <mergeCell ref="G9:H9"/>
    <mergeCell ref="I9:N9"/>
    <mergeCell ref="G10:H10"/>
    <mergeCell ref="I10:N10"/>
    <mergeCell ref="G11:H11"/>
    <mergeCell ref="I11:N11"/>
    <mergeCell ref="G12:H12"/>
    <mergeCell ref="I12:N12"/>
    <mergeCell ref="G13:H13"/>
    <mergeCell ref="I13:N13"/>
    <mergeCell ref="G14:H14"/>
    <mergeCell ref="I14:N14"/>
    <mergeCell ref="G15:H15"/>
    <mergeCell ref="I15:N15"/>
    <mergeCell ref="G16:H16"/>
    <mergeCell ref="G17:H17"/>
    <mergeCell ref="G18:H18"/>
    <mergeCell ref="G19:H19"/>
    <mergeCell ref="I19:N19"/>
    <mergeCell ref="G20:H20"/>
    <mergeCell ref="I20:N20"/>
    <mergeCell ref="G21:H21"/>
    <mergeCell ref="I21:N21"/>
    <mergeCell ref="G22:H22"/>
    <mergeCell ref="G23:H23"/>
    <mergeCell ref="G24:H24"/>
    <mergeCell ref="I24:O24"/>
    <mergeCell ref="A25:F25"/>
    <mergeCell ref="G25:H25"/>
    <mergeCell ref="I25:O25"/>
    <mergeCell ref="A31:O31"/>
    <mergeCell ref="D32:F32"/>
    <mergeCell ref="A33:B33"/>
    <mergeCell ref="D33:E33"/>
    <mergeCell ref="K33:L33"/>
    <mergeCell ref="N33:O33"/>
    <mergeCell ref="A34:B34"/>
    <mergeCell ref="D34:E34"/>
    <mergeCell ref="J34:K34"/>
    <mergeCell ref="A35:B35"/>
    <mergeCell ref="D35:E35"/>
    <mergeCell ref="J35:K35"/>
    <mergeCell ref="L35:M35"/>
    <mergeCell ref="A36:B36"/>
    <mergeCell ref="D36:E36"/>
    <mergeCell ref="J36:K36"/>
    <mergeCell ref="G37:H37"/>
    <mergeCell ref="I37:N37"/>
    <mergeCell ref="G38:H38"/>
    <mergeCell ref="I38:N38"/>
    <mergeCell ref="G39:H39"/>
    <mergeCell ref="I39:N39"/>
    <mergeCell ref="G40:H40"/>
    <mergeCell ref="I40:N40"/>
    <mergeCell ref="G41:H41"/>
    <mergeCell ref="I41:N41"/>
    <mergeCell ref="G42:H42"/>
    <mergeCell ref="I42:N42"/>
    <mergeCell ref="G43:H43"/>
    <mergeCell ref="I43:N43"/>
    <mergeCell ref="G44:H44"/>
    <mergeCell ref="I44:N44"/>
    <mergeCell ref="G45:H45"/>
    <mergeCell ref="I45:N45"/>
    <mergeCell ref="G46:H46"/>
    <mergeCell ref="G47:H47"/>
    <mergeCell ref="G48:H48"/>
    <mergeCell ref="G49:H49"/>
    <mergeCell ref="I49:N49"/>
    <mergeCell ref="G50:H50"/>
    <mergeCell ref="I50:N50"/>
    <mergeCell ref="G51:H51"/>
    <mergeCell ref="I51:N51"/>
    <mergeCell ref="G52:H52"/>
    <mergeCell ref="I52:N52"/>
    <mergeCell ref="G53:H53"/>
    <mergeCell ref="G54:H54"/>
    <mergeCell ref="I54:O54"/>
    <mergeCell ref="A55:F55"/>
    <mergeCell ref="G55:H55"/>
    <mergeCell ref="I55:O55"/>
    <mergeCell ref="I16:N17"/>
    <mergeCell ref="A56:O58"/>
    <mergeCell ref="A26:O28"/>
    <mergeCell ref="I46:N47"/>
  </mergeCells>
  <pageMargins left="0.554861111111111" right="0.554861111111111" top="0.60625" bottom="0.60625" header="0.5" footer="0.5"/>
  <pageSetup paperSize="9" scale="61" orientation="portrait"/>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FOA-AL00</dc:creator>
  <cp:lastModifiedBy>Administrator</cp:lastModifiedBy>
  <dcterms:created xsi:type="dcterms:W3CDTF">2022-08-05T09:47:00Z</dcterms:created>
  <dcterms:modified xsi:type="dcterms:W3CDTF">2024-06-28T10:14:21Z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2052-12.1.0.16929</vt:lpwstr>
  </property>
  <property fmtid="{D5CDD505-2E9C-101B-9397-08002B2CF9AE}" pid="4" name="ICV">
    <vt:lpwstr>1E6E7641BB1E405CA3E71DAF4ED34298_13</vt:lpwstr>
  </property>
</Properties>
</file>