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 firstSheet="6" activeTab="12"/>
  </bookViews>
  <sheets>
    <sheet name="办公用品" sheetId="1" r:id="rId1"/>
    <sheet name="办公用纸" sheetId="2" r:id="rId2"/>
    <sheet name="耗材品" sheetId="4" r:id="rId3"/>
    <sheet name="食堂用品" sheetId="5" r:id="rId4"/>
    <sheet name="三本" sheetId="3" r:id="rId5"/>
    <sheet name="卫生用品" sheetId="7" r:id="rId6"/>
    <sheet name="五金" sheetId="6" r:id="rId7"/>
    <sheet name="安保用具" sheetId="8" r:id="rId8"/>
    <sheet name="照明用电" sheetId="9" r:id="rId9"/>
    <sheet name="取暖电费" sheetId="10" r:id="rId10"/>
    <sheet name="水费" sheetId="11" r:id="rId11"/>
    <sheet name="煤炭费" sheetId="12" r:id="rId12"/>
    <sheet name="固定资产" sheetId="13" r:id="rId13"/>
    <sheet name="打印机维修" sheetId="14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5" name="ID_DFD8DDF5CF0449F0BCB263B84F03D5CC" descr="排风扇"/>
        <xdr:cNvPicPr/>
      </xdr:nvPicPr>
      <xdr:blipFill>
        <a:blip r:embed="rId1"/>
        <a:stretch>
          <a:fillRect/>
        </a:stretch>
      </xdr:blipFill>
      <xdr:spPr>
        <a:xfrm>
          <a:off x="0" y="0"/>
          <a:ext cx="9459595" cy="10058400"/>
        </a:xfrm>
        <a:prstGeom prst="rect">
          <a:avLst/>
        </a:prstGeom>
      </xdr:spPr>
    </xdr:pic>
  </etc:cellImage>
  <etc:cellImage>
    <xdr:pic>
      <xdr:nvPicPr>
        <xdr:cNvPr id="3" name="ID_F4C27B44E9D94E708D6855F6E0228EFF" descr="和面机"/>
        <xdr:cNvPicPr/>
      </xdr:nvPicPr>
      <xdr:blipFill>
        <a:blip r:embed="rId2"/>
        <a:stretch>
          <a:fillRect/>
        </a:stretch>
      </xdr:blipFill>
      <xdr:spPr>
        <a:xfrm>
          <a:off x="0" y="0"/>
          <a:ext cx="7399655" cy="10058400"/>
        </a:xfrm>
        <a:prstGeom prst="rect">
          <a:avLst/>
        </a:prstGeom>
      </xdr:spPr>
    </xdr:pic>
  </etc:cellImage>
  <etc:cellImage>
    <xdr:pic>
      <xdr:nvPicPr>
        <xdr:cNvPr id="4" name="ID_C8A3C355177C41F498215311C4390DAE" descr="切菜机"/>
        <xdr:cNvPicPr/>
      </xdr:nvPicPr>
      <xdr:blipFill>
        <a:blip r:embed="rId3"/>
        <a:stretch>
          <a:fillRect/>
        </a:stretch>
      </xdr:blipFill>
      <xdr:spPr>
        <a:xfrm>
          <a:off x="0" y="0"/>
          <a:ext cx="10058400" cy="10058400"/>
        </a:xfrm>
        <a:prstGeom prst="rect">
          <a:avLst/>
        </a:prstGeom>
      </xdr:spPr>
    </xdr:pic>
  </etc:cellImage>
  <etc:cellImage>
    <xdr:pic>
      <xdr:nvPicPr>
        <xdr:cNvPr id="2" name="ID_19AF0C2AB5CB413AAA398D81192021B0" descr="留样柜"/>
        <xdr:cNvPicPr/>
      </xdr:nvPicPr>
      <xdr:blipFill>
        <a:blip r:embed="rId4"/>
        <a:stretch>
          <a:fillRect/>
        </a:stretch>
      </xdr:blipFill>
      <xdr:spPr>
        <a:xfrm>
          <a:off x="0" y="0"/>
          <a:ext cx="7143750" cy="952500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<sst xmlns="http://schemas.openxmlformats.org/spreadsheetml/2006/main" count="925" uniqueCount="412">
  <si>
    <t>艾尔木东乡小学办公用品清单</t>
  </si>
  <si>
    <t>日期：2025年  月   日</t>
  </si>
  <si>
    <t>序号</t>
  </si>
  <si>
    <t>产品名称</t>
  </si>
  <si>
    <t>单位</t>
  </si>
  <si>
    <t>单价</t>
  </si>
  <si>
    <t>中心小学</t>
  </si>
  <si>
    <t>1村小学</t>
  </si>
  <si>
    <t>3村小学</t>
  </si>
  <si>
    <t>6村小学</t>
  </si>
  <si>
    <t>7村小学</t>
  </si>
  <si>
    <t>合计</t>
  </si>
  <si>
    <t>备注</t>
  </si>
  <si>
    <t>数量</t>
  </si>
  <si>
    <r>
      <rPr>
        <sz val="12"/>
        <color indexed="8"/>
        <rFont val="宋体"/>
        <charset val="134"/>
      </rPr>
      <t>总金额</t>
    </r>
    <r>
      <rPr>
        <sz val="12"/>
        <color indexed="8"/>
        <rFont val="宋体"/>
        <charset val="134"/>
      </rPr>
      <t>／元</t>
    </r>
  </si>
  <si>
    <t>金额</t>
  </si>
  <si>
    <t>牛皮纸档案盒</t>
  </si>
  <si>
    <t>个</t>
  </si>
  <si>
    <t>2.5CM</t>
  </si>
  <si>
    <t>5CM</t>
  </si>
  <si>
    <t>档案袋</t>
  </si>
  <si>
    <t>双面胶</t>
  </si>
  <si>
    <t>液体胶</t>
  </si>
  <si>
    <t>盒</t>
  </si>
  <si>
    <t>档案盒</t>
  </si>
  <si>
    <t>5厘米</t>
  </si>
  <si>
    <t>2厘米（小的）</t>
  </si>
  <si>
    <t>海绵双面胶</t>
  </si>
  <si>
    <t>卷</t>
  </si>
  <si>
    <t>固体胶</t>
  </si>
  <si>
    <t>订书针</t>
  </si>
  <si>
    <t>小</t>
  </si>
  <si>
    <t>订书机</t>
  </si>
  <si>
    <t>大</t>
  </si>
  <si>
    <t>鱼尾夹小</t>
  </si>
  <si>
    <t>鱼尾夹中</t>
  </si>
  <si>
    <t>鱼尾夹大</t>
  </si>
  <si>
    <t>彩色纸</t>
  </si>
  <si>
    <t>包</t>
  </si>
  <si>
    <t>软纸</t>
  </si>
  <si>
    <t>宽胶带</t>
  </si>
  <si>
    <t>文件夹</t>
  </si>
  <si>
    <t>回形针</t>
  </si>
  <si>
    <t>剪刀（大）</t>
  </si>
  <si>
    <t>刻录机</t>
  </si>
  <si>
    <t>纸杯</t>
  </si>
  <si>
    <t>荣誉证书内芯</t>
  </si>
  <si>
    <t>张</t>
  </si>
  <si>
    <t>A4</t>
  </si>
  <si>
    <t>奖状</t>
  </si>
  <si>
    <t>学生A4</t>
  </si>
  <si>
    <t>大的</t>
  </si>
  <si>
    <t>学生水杯</t>
  </si>
  <si>
    <t>奖品</t>
  </si>
  <si>
    <t>笔记本（中）</t>
  </si>
  <si>
    <t>本子</t>
  </si>
  <si>
    <t>作业本、作文本、数学本、练习本、生字本各24包</t>
  </si>
  <si>
    <t>铅笔盒</t>
  </si>
  <si>
    <t>钢笔</t>
  </si>
  <si>
    <t>质量好点的</t>
  </si>
  <si>
    <t>2B铅笔</t>
  </si>
  <si>
    <t>把</t>
  </si>
  <si>
    <t>中性笔</t>
  </si>
  <si>
    <t>光盘</t>
  </si>
  <si>
    <t>可水洗光盘，质量要好的</t>
  </si>
  <si>
    <t>印台</t>
  </si>
  <si>
    <t>少先队大队长队徽</t>
  </si>
  <si>
    <t>套袖的</t>
  </si>
  <si>
    <t>少先队小队长队徽</t>
  </si>
  <si>
    <t>少先队中队长队徽</t>
  </si>
  <si>
    <t>彩旗</t>
  </si>
  <si>
    <t>国旗</t>
  </si>
  <si>
    <t>面</t>
  </si>
  <si>
    <t>3号</t>
  </si>
  <si>
    <t>党旗</t>
  </si>
  <si>
    <t>队旗</t>
  </si>
  <si>
    <t>中号</t>
  </si>
  <si>
    <t>大号</t>
  </si>
  <si>
    <t>会议记录本（大）</t>
  </si>
  <si>
    <t>黑板擦</t>
  </si>
  <si>
    <t>橡皮</t>
  </si>
  <si>
    <t>学生用</t>
  </si>
  <si>
    <t>拉杆夹</t>
  </si>
  <si>
    <t>白粉笔</t>
  </si>
  <si>
    <t>箱</t>
  </si>
  <si>
    <t>总计</t>
  </si>
  <si>
    <t>经办人签字：</t>
  </si>
  <si>
    <t>领导签字：</t>
  </si>
  <si>
    <t>艾尔木东乡小学办公用纸清单</t>
  </si>
  <si>
    <t>A4纸</t>
  </si>
  <si>
    <t>A3纸</t>
  </si>
  <si>
    <t>8K纸</t>
  </si>
  <si>
    <t>艾尔木东乡小学耗材品清单</t>
  </si>
  <si>
    <t>联想打印机硒鼓A4</t>
  </si>
  <si>
    <t>打印机硒鼓A3京瓷2010</t>
  </si>
  <si>
    <t>联想碳粉A4</t>
  </si>
  <si>
    <t>速印机油墨 小巨人</t>
  </si>
  <si>
    <t>速印机版纸 小巨人</t>
  </si>
  <si>
    <t>惠普136打印机硒鼓</t>
  </si>
  <si>
    <t>联想打印机硒鼓碳粉A4</t>
  </si>
  <si>
    <t>奔图M6506打印机硒鼓</t>
  </si>
  <si>
    <t>奔图M6506打印机碳粉</t>
  </si>
  <si>
    <t>联想LJ2655DN打印机硒鼓</t>
  </si>
  <si>
    <t>联想LJ2655DN打印机碳粉</t>
  </si>
  <si>
    <t>Bizhub2280MF打印机硒鼓</t>
  </si>
  <si>
    <t>打印机硒鼓A4联想通用</t>
  </si>
  <si>
    <t>打印机硒鼓A3京瓷2020</t>
  </si>
  <si>
    <t>打印机碳粉盒A3京瓷2020</t>
  </si>
  <si>
    <t>打印机碳粉A4联想通用</t>
  </si>
  <si>
    <t>A3打印机京瓷2010硒鼓</t>
  </si>
  <si>
    <t>联想M7600D碳粉盒</t>
  </si>
  <si>
    <t>联想M7600D硒鼓</t>
  </si>
  <si>
    <t>碳粉TOSHIBA DP-3003</t>
  </si>
  <si>
    <t>打印机硒鼓TOSHIBA DP-3003</t>
  </si>
  <si>
    <t>碳粉盒TOSHIBA DP-3003</t>
  </si>
  <si>
    <t>速印机油墨SD-2300S</t>
  </si>
  <si>
    <t>速印机版纸SD-2300S</t>
  </si>
  <si>
    <t>联想M7605D碳粉盒</t>
  </si>
  <si>
    <t>联想M7605D硒鼓</t>
  </si>
  <si>
    <t>联想兄弟碳粉</t>
  </si>
  <si>
    <t>彩色打印机油墨</t>
  </si>
  <si>
    <t>套</t>
  </si>
  <si>
    <r>
      <rPr>
        <b/>
        <sz val="22"/>
        <color theme="1"/>
        <rFont val="宋体"/>
        <charset val="134"/>
        <scheme val="minor"/>
      </rPr>
      <t>疏勒县艾尔木东乡小学厨房使用</t>
    </r>
    <r>
      <rPr>
        <b/>
        <sz val="22"/>
        <rFont val="宋体"/>
        <charset val="134"/>
        <scheme val="minor"/>
      </rPr>
      <t>物品清单</t>
    </r>
  </si>
  <si>
    <t>商品名称</t>
  </si>
  <si>
    <r>
      <rPr>
        <sz val="12"/>
        <color theme="1"/>
        <rFont val="微软雅黑"/>
        <charset val="134"/>
      </rPr>
      <t>核心</t>
    </r>
    <r>
      <rPr>
        <sz val="12"/>
        <color theme="1" tint="0.0499893185216834"/>
        <rFont val="微软雅黑"/>
        <charset val="134"/>
      </rPr>
      <t>参数要求</t>
    </r>
  </si>
  <si>
    <t>总价</t>
  </si>
  <si>
    <t>参考图</t>
  </si>
  <si>
    <t>墩子</t>
  </si>
  <si>
    <t xml:space="preserve">
外观尺寸：直径42cm*厚度10
塑料墩子</t>
  </si>
  <si>
    <t>洗洁精</t>
  </si>
  <si>
    <t xml:space="preserve">
外观尺寸：25公斤
需要提供质检合格证和检验报告</t>
  </si>
  <si>
    <t>桶</t>
  </si>
  <si>
    <t>拖把</t>
  </si>
  <si>
    <t xml:space="preserve">
外观尺寸：</t>
  </si>
  <si>
    <t>平板拖把</t>
  </si>
  <si>
    <t xml:space="preserve">
外观尺寸：宽60cm，把手130cm</t>
  </si>
  <si>
    <t>免手洗平板拖把</t>
  </si>
  <si>
    <t>加厚铝板
外观尺寸：宽40cm，把手130cm</t>
  </si>
  <si>
    <t>长手套</t>
  </si>
  <si>
    <t xml:space="preserve">
外观尺寸：45cm   L号
</t>
  </si>
  <si>
    <t>双</t>
  </si>
  <si>
    <t>钢丝球</t>
  </si>
  <si>
    <t xml:space="preserve">
外观尺寸：直径10cm  材质：304食品级
</t>
  </si>
  <si>
    <t>保鲜膜</t>
  </si>
  <si>
    <r>
      <rPr>
        <sz val="11"/>
        <color theme="1"/>
        <rFont val="微软雅黑"/>
        <charset val="134"/>
      </rPr>
      <t xml:space="preserve">
外观尺寸：宽8</t>
    </r>
    <r>
      <rPr>
        <sz val="11"/>
        <color theme="1"/>
        <rFont val="微软雅黑"/>
        <charset val="134"/>
      </rPr>
      <t>0</t>
    </r>
    <r>
      <rPr>
        <sz val="11"/>
        <color theme="1"/>
        <rFont val="微软雅黑"/>
        <charset val="134"/>
      </rPr>
      <t xml:space="preserve">cm 食品级  
</t>
    </r>
  </si>
  <si>
    <t>抹布</t>
  </si>
  <si>
    <t xml:space="preserve">
外观尺寸：30cm*30cm
</t>
  </si>
  <si>
    <t>食堂抹布</t>
  </si>
  <si>
    <t>洗衣粉</t>
  </si>
  <si>
    <t xml:space="preserve">
50公斤
</t>
  </si>
  <si>
    <t>公斤</t>
  </si>
  <si>
    <t>厨师专用手套</t>
  </si>
  <si>
    <r>
      <rPr>
        <sz val="11"/>
        <color theme="1"/>
        <rFont val="微软雅黑"/>
        <charset val="134"/>
      </rPr>
      <t>乳胶食品级手套
1</t>
    </r>
    <r>
      <rPr>
        <sz val="11"/>
        <color theme="1"/>
        <rFont val="微软雅黑"/>
        <charset val="134"/>
      </rPr>
      <t>00只/包</t>
    </r>
  </si>
  <si>
    <r>
      <rPr>
        <b/>
        <sz val="12"/>
        <color theme="1" tint="0.0499893185216834"/>
        <rFont val="微软雅黑"/>
        <charset val="134"/>
      </rPr>
      <t>1</t>
    </r>
    <r>
      <rPr>
        <b/>
        <sz val="12"/>
        <color theme="1" tint="0.0499893185216834"/>
        <rFont val="微软雅黑"/>
        <charset val="134"/>
      </rPr>
      <t>00只/包</t>
    </r>
  </si>
  <si>
    <t>紫外线消毒灯</t>
  </si>
  <si>
    <t>长40cm*高25cm*宽6cm,20W</t>
  </si>
  <si>
    <t>灭蝇灯</t>
  </si>
  <si>
    <t>长50cm*高24cm*宽6cm,30W</t>
  </si>
  <si>
    <t>厨师围裙</t>
  </si>
  <si>
    <t xml:space="preserve">尺寸：75cm*50cm </t>
  </si>
  <si>
    <t>厨师工装</t>
  </si>
  <si>
    <t>长袖：大号
红色</t>
  </si>
  <si>
    <t>短袖袖：中号
红色</t>
  </si>
  <si>
    <t>厨师工作帽</t>
  </si>
  <si>
    <t>透气  防尘
白的42，黑的4</t>
  </si>
  <si>
    <t>高粱扫把</t>
  </si>
  <si>
    <t>外观尺寸：长80cm*宽50cm</t>
  </si>
  <si>
    <t>留样盒</t>
  </si>
  <si>
    <t>外观尺寸：长14cm*宽14cm*高6cm</t>
  </si>
  <si>
    <t>学生汤匙</t>
  </si>
  <si>
    <t>外观尺寸：长17cm*宽3.8cm（勺子要厚一点）</t>
  </si>
  <si>
    <t>水池</t>
  </si>
  <si>
    <t>外观尺寸：不锈钢，水池子里面口长60cm,深35cm,宽50cm,
水池子架子高度76cm,
（需要老板自己量）</t>
  </si>
  <si>
    <t>控制开关</t>
  </si>
  <si>
    <t>250A,三个火线，1个零线</t>
  </si>
  <si>
    <t>电线槽</t>
  </si>
  <si>
    <t xml:space="preserve">
外观尺寸：宽6cm</t>
  </si>
  <si>
    <t>下水道管子</t>
  </si>
  <si>
    <t xml:space="preserve">
外观尺寸：PVC材料，直径7.5cm,20米</t>
  </si>
  <si>
    <t>pvc材料</t>
  </si>
  <si>
    <t xml:space="preserve">
外观尺寸：PVC材料，直径7.5cm,三头（10个），接头（25个），弯头（10个)</t>
  </si>
  <si>
    <t>食堂地面刮水器</t>
  </si>
  <si>
    <t xml:space="preserve">
外观尺寸：宽50cm</t>
  </si>
  <si>
    <t>留样电子秤</t>
  </si>
  <si>
    <t>外部尺寸：20cm*14cm</t>
  </si>
  <si>
    <t>蒸饭车电热管</t>
  </si>
  <si>
    <t xml:space="preserve">
外观尺寸：长32cm</t>
  </si>
  <si>
    <t>食堂九本台账</t>
  </si>
  <si>
    <t xml:space="preserve">
外观尺寸：A4纸大小</t>
  </si>
  <si>
    <t>白醋</t>
  </si>
  <si>
    <t xml:space="preserve">
外观尺寸：5升
需要提供质检合格证和检验报告</t>
  </si>
  <si>
    <t>盖布</t>
  </si>
  <si>
    <t>米</t>
  </si>
  <si>
    <t>电子秤</t>
  </si>
  <si>
    <t>秤菜秤肉用</t>
  </si>
  <si>
    <t>感应式水龙头</t>
  </si>
  <si>
    <t>挂钩</t>
  </si>
  <si>
    <t>脚踏式垃圾桶</t>
  </si>
  <si>
    <t>绿伞</t>
  </si>
  <si>
    <t>油烟净</t>
  </si>
  <si>
    <t>门帘</t>
  </si>
  <si>
    <t>宽200cm*长220cm4个       ，宽100cm*长220cm4个
塑料的</t>
  </si>
  <si>
    <t>盆子</t>
  </si>
  <si>
    <t>中型（直径60厘米）</t>
  </si>
  <si>
    <t>不锈钢盆</t>
  </si>
  <si>
    <t>大型（直径80厘米）</t>
  </si>
  <si>
    <t>扫把</t>
  </si>
  <si>
    <t>水桶</t>
  </si>
  <si>
    <t>铁的</t>
  </si>
  <si>
    <t>托盘网</t>
  </si>
  <si>
    <t>块</t>
  </si>
  <si>
    <t>温度计</t>
  </si>
  <si>
    <t>零下-10----------零上+20</t>
  </si>
  <si>
    <t>袖套</t>
  </si>
  <si>
    <t>一次性厨帽</t>
  </si>
  <si>
    <t>一次性鞋套</t>
  </si>
  <si>
    <t>对</t>
  </si>
  <si>
    <t>长扫把</t>
  </si>
  <si>
    <t>软管</t>
  </si>
  <si>
    <t>下水道用</t>
  </si>
  <si>
    <t>备注:以上采购学校财务领导小组成员代表，按参数要求中标后去中标公司店看现场货确认后送货。验收不合格退货。</t>
  </si>
  <si>
    <t>经办人：</t>
  </si>
  <si>
    <t>中心小学分管财务领导：</t>
  </si>
  <si>
    <t>日期：      年    月    日</t>
  </si>
  <si>
    <t>艾尔木东乡小学三本清单</t>
  </si>
  <si>
    <t>班主任手册</t>
  </si>
  <si>
    <t>本</t>
  </si>
  <si>
    <t>业务学习本</t>
  </si>
  <si>
    <t>教案本</t>
  </si>
  <si>
    <t>学校值日本</t>
  </si>
  <si>
    <t>艾尔木东乡小学卫生工具清单</t>
  </si>
  <si>
    <t>日期：2025年  月  日</t>
  </si>
  <si>
    <t>小扫把</t>
  </si>
  <si>
    <t>质量要好的</t>
  </si>
  <si>
    <t>簸箕</t>
  </si>
  <si>
    <t>要不锈钢的</t>
  </si>
  <si>
    <t>铁的的15L</t>
  </si>
  <si>
    <t>要三种颜色</t>
  </si>
  <si>
    <t>大扫把</t>
  </si>
  <si>
    <t>塑料丝</t>
  </si>
  <si>
    <t>绿色垃圾桶</t>
  </si>
  <si>
    <t>100升的</t>
  </si>
  <si>
    <t>长柄洁厕刷</t>
  </si>
  <si>
    <t>钢丝刷</t>
  </si>
  <si>
    <t>宽拖把</t>
  </si>
  <si>
    <t>水桶（塑料）</t>
  </si>
  <si>
    <t>艾尔木东乡小学五金用品清单</t>
  </si>
  <si>
    <t>总金额／元</t>
  </si>
  <si>
    <t>水龙头</t>
  </si>
  <si>
    <t>活动扳手电动版</t>
  </si>
  <si>
    <t>一套工具箱</t>
  </si>
  <si>
    <t>三叉扳手</t>
  </si>
  <si>
    <t>10号-21号</t>
  </si>
  <si>
    <t>扳手</t>
  </si>
  <si>
    <t>铁锹</t>
  </si>
  <si>
    <t>圆形</t>
  </si>
  <si>
    <t>方形</t>
  </si>
  <si>
    <t>焊接头</t>
  </si>
  <si>
    <t>切割机片</t>
  </si>
  <si>
    <t>钳子</t>
  </si>
  <si>
    <t>铁丝</t>
  </si>
  <si>
    <t>钢钉</t>
  </si>
  <si>
    <t>2cm</t>
  </si>
  <si>
    <t>5cm</t>
  </si>
  <si>
    <t>10cm</t>
  </si>
  <si>
    <t>电线</t>
  </si>
  <si>
    <t>100米4平方</t>
  </si>
  <si>
    <t>移动卷线盘</t>
  </si>
  <si>
    <t>100米线</t>
  </si>
  <si>
    <t>电锯链子</t>
  </si>
  <si>
    <t>自攻螺丝</t>
  </si>
  <si>
    <t>水管子PVC 20管</t>
  </si>
  <si>
    <t>接头15个、弯头15个、三通15个、堵头15个</t>
  </si>
  <si>
    <t>水管子PVC 25管</t>
  </si>
  <si>
    <t>水管子PVC 32管</t>
  </si>
  <si>
    <t>手电筒</t>
  </si>
  <si>
    <t>充电时大的</t>
  </si>
  <si>
    <t>电胶布</t>
  </si>
  <si>
    <t>电池</t>
  </si>
  <si>
    <t>5号</t>
  </si>
  <si>
    <t>生石灰</t>
  </si>
  <si>
    <t>袋</t>
  </si>
  <si>
    <t>油漆（大）</t>
  </si>
  <si>
    <t>红色</t>
  </si>
  <si>
    <t>黄色</t>
  </si>
  <si>
    <t>白色调色漆</t>
  </si>
  <si>
    <t>腻子粉</t>
  </si>
  <si>
    <t>水泥</t>
  </si>
  <si>
    <t>脚手架</t>
  </si>
  <si>
    <t>带滑轮</t>
  </si>
  <si>
    <t>树脂胶</t>
  </si>
  <si>
    <t>灰斗车</t>
  </si>
  <si>
    <t>长方形、两轮</t>
  </si>
  <si>
    <t>门把手</t>
  </si>
  <si>
    <t>插座盖子</t>
  </si>
  <si>
    <t>移动感应开关</t>
  </si>
  <si>
    <t>热水器用的</t>
  </si>
  <si>
    <t>消毒器</t>
  </si>
  <si>
    <t>手摇式喷雾</t>
  </si>
  <si>
    <t>水箱自动闸阀</t>
  </si>
  <si>
    <t>窗户把手</t>
  </si>
  <si>
    <t>塑料的</t>
  </si>
  <si>
    <t>窗户防窥贴纸</t>
  </si>
  <si>
    <t>60X300cm</t>
  </si>
  <si>
    <t>截止阀</t>
  </si>
  <si>
    <t>PP-R63管</t>
  </si>
  <si>
    <t>闭门器</t>
  </si>
  <si>
    <t>移动卷线盘（2芯1.5平方）</t>
  </si>
  <si>
    <t>电线纯铜（2.5平方毫米）</t>
  </si>
  <si>
    <t>电钻 冲击两用一电一充48伏</t>
  </si>
  <si>
    <t>水电维修工具</t>
  </si>
  <si>
    <t>监控摄像头电源</t>
  </si>
  <si>
    <t>监控用水晶头</t>
  </si>
  <si>
    <t>ppr热水管6分/25管  30米</t>
  </si>
  <si>
    <t>ppr热水管1寸/32管  30米</t>
  </si>
  <si>
    <t>ppr热水管1寸/32管 接头直的</t>
  </si>
  <si>
    <t>ppr热水管1寸/32管 接头弯头</t>
  </si>
  <si>
    <t>ppr热水管1寸/32管内丝活接（铁)</t>
  </si>
  <si>
    <t>ppr热水管6分/25管  接头直的</t>
  </si>
  <si>
    <t>ppr热水管6分/25管  接头弯头</t>
  </si>
  <si>
    <t>Ppr热水管6分/25管 三通</t>
  </si>
  <si>
    <t>Ppr热水管6分/32管 三通</t>
  </si>
  <si>
    <t>电钻</t>
  </si>
  <si>
    <t>工具箱</t>
  </si>
  <si>
    <t>水管子（软的）</t>
  </si>
  <si>
    <t>洒水用</t>
  </si>
  <si>
    <t>活接接头25管</t>
  </si>
  <si>
    <t>不锈钢</t>
  </si>
  <si>
    <t>活接接头20管</t>
  </si>
  <si>
    <t>闸阀25、20管</t>
  </si>
  <si>
    <t>生胶带</t>
  </si>
  <si>
    <t>三通25管、20管</t>
  </si>
  <si>
    <t>厨房水龙头</t>
  </si>
  <si>
    <t>水龙头进水管</t>
  </si>
  <si>
    <t>粉刷滚筒</t>
  </si>
  <si>
    <t>暖气管道排水阀门</t>
  </si>
  <si>
    <t>收缩人字梯</t>
  </si>
  <si>
    <t>总长5米</t>
  </si>
  <si>
    <t>艾尔木东乡中心小学消防用具物资清单</t>
  </si>
  <si>
    <t>型号</t>
  </si>
  <si>
    <t>防刺服</t>
  </si>
  <si>
    <t>钢叉</t>
  </si>
  <si>
    <t>消防铁锹</t>
  </si>
  <si>
    <t>消防水桶</t>
  </si>
  <si>
    <t>防割手套</t>
  </si>
  <si>
    <t>手持金属探测仪</t>
  </si>
  <si>
    <t>消防用具</t>
  </si>
  <si>
    <t>尺码：185、180、175、170</t>
  </si>
  <si>
    <t>尺码：180 175</t>
  </si>
  <si>
    <t>财务分管领导：</t>
  </si>
  <si>
    <t>日期：</t>
  </si>
  <si>
    <t>疏勒县艾尔木东乡小学照明电费预算清单</t>
  </si>
  <si>
    <t>名称</t>
  </si>
  <si>
    <t>总额</t>
  </si>
  <si>
    <t>度</t>
  </si>
  <si>
    <t>共计</t>
  </si>
  <si>
    <t>疏勒县艾尔木东乡小学取暖电费预算清单</t>
  </si>
  <si>
    <t>艾尔木东乡各小学预交水费清单</t>
  </si>
  <si>
    <t>立方</t>
  </si>
  <si>
    <t>领导签字:</t>
  </si>
  <si>
    <t>经办人:</t>
  </si>
  <si>
    <t>疏勒县教育系统2025年冬季取暖用煤及食堂用煤预测表（汇总表）</t>
  </si>
  <si>
    <t>学校</t>
  </si>
  <si>
    <t>无烟煤</t>
  </si>
  <si>
    <t>有烟煤</t>
  </si>
  <si>
    <t xml:space="preserve">块煤   </t>
  </si>
  <si>
    <t>沫煤</t>
  </si>
  <si>
    <t>混合煤</t>
  </si>
  <si>
    <t>疏勒县艾尔木东乡1村小学</t>
  </si>
  <si>
    <t>疏勒县艾尔木东乡3村小学</t>
  </si>
  <si>
    <t>疏勒县艾尔木东乡6村小学</t>
  </si>
  <si>
    <t>疏勒县艾尔木东乡7村小学</t>
  </si>
  <si>
    <t>填表日期：2025年2月15日        统计人： 艾力穆拉提·艾斯凯尔             财务分管领导签名：</t>
  </si>
  <si>
    <r>
      <rPr>
        <b/>
        <sz val="22"/>
        <color theme="1"/>
        <rFont val="宋体"/>
        <charset val="134"/>
        <scheme val="minor"/>
      </rPr>
      <t>疏勒县艾尔木东乡设备类</t>
    </r>
    <r>
      <rPr>
        <b/>
        <sz val="22"/>
        <rFont val="宋体"/>
        <charset val="134"/>
        <scheme val="minor"/>
      </rPr>
      <t>清单</t>
    </r>
  </si>
  <si>
    <t xml:space="preserve">  单位：艾尔木东乡中心小学</t>
  </si>
  <si>
    <t>切菜机</t>
  </si>
  <si>
    <t xml:space="preserve">
外观尺寸：长95cm、宽45cm、高85cm
产品重量90kg
产品材质:不锈钢外壳
额定功率1.5kw
额定电压220V/380V</t>
  </si>
  <si>
    <t>台</t>
  </si>
  <si>
    <t>和面机</t>
  </si>
  <si>
    <t xml:space="preserve">电机功率 3000W
额定电压 380V
加厚面桶 下锈钢材质
整机重量 160KG
和面效率 50KG/次
整机尺寸(长宽高) 116*57*98cm
桶身尺寸(长宽高) 65*52*56cm
</t>
  </si>
  <si>
    <t>留样柜</t>
  </si>
  <si>
    <t xml:space="preserve"> 外部尺寸：160cm*55cm*60cm,内部尺寸：115cm*50cm*40cm</t>
  </si>
  <si>
    <t>12寸排风扇</t>
  </si>
  <si>
    <t>不锈钢大风叶
电压:220V
zui大负载:280W功率
风量:3550m°/h
转速:2800r/mir</t>
  </si>
  <si>
    <t>水泵</t>
  </si>
  <si>
    <t>额定功率:370W
最大流量:4m¾h
进出口径:DN25X25
额定电压:380V
最大扬程:12m
电机转速:2900R
防爆等级:EXBT4最大吸程:8m</t>
  </si>
  <si>
    <t>排污泵</t>
  </si>
  <si>
    <t>烧水器</t>
  </si>
  <si>
    <t xml:space="preserve">电压功率 380V/21KW
产水量 240L/h
内胆材质 304不锈钢
可供人数 30~250人
接电方式 漏电保护开关
产品尺寸 53*30*122cm
底座尺寸 53*50*45cm
</t>
  </si>
  <si>
    <t>大写：贰万伍仟壹佰壹拾元整</t>
  </si>
  <si>
    <t>艾尔木东乡各小学打印机维修清单</t>
  </si>
  <si>
    <t>打印机型号</t>
  </si>
  <si>
    <t>出现的故障</t>
  </si>
  <si>
    <t>预算金额</t>
  </si>
  <si>
    <t>得力M3100D</t>
  </si>
  <si>
    <t>打印不全</t>
  </si>
  <si>
    <t>转感器有问题</t>
  </si>
  <si>
    <t>京瓷2020</t>
  </si>
  <si>
    <t>硒鼓有问题</t>
  </si>
  <si>
    <t>联想M7400</t>
  </si>
  <si>
    <t>所有电脑连接不上</t>
  </si>
  <si>
    <t>BrotherDCP-7080</t>
  </si>
  <si>
    <t>卡纸</t>
  </si>
  <si>
    <t>联想M7605D</t>
  </si>
  <si>
    <t>不能打印</t>
  </si>
  <si>
    <t>京瓷Taskalfa2010</t>
  </si>
  <si>
    <t>中间几行字打印不出来</t>
  </si>
  <si>
    <t>Docu Print M228</t>
  </si>
  <si>
    <t>打印时中间出现竖线</t>
  </si>
  <si>
    <t>PANTUM M6506</t>
  </si>
  <si>
    <t>KONICAMIVOLTA 2280</t>
  </si>
  <si>
    <t>无法打印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</si>
</sst>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);[Red]\(0\)"/>
    <numFmt numFmtId="178" formatCode="0.00_);[Red]\(0.00\)"/>
    <numFmt numFmtId="179" formatCode="\¥#,##0.00_);[Red]\(\¥#,##0.00\)"/>
    <numFmt numFmtId="180" formatCode="0_ "/>
    <numFmt numFmtId="181" formatCode="#,##0.00_);[Red]\(#,##0.00\)"/>
  </numFmts>
  <fonts count="6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 tint="0.0499893185216834"/>
      <name val="微软雅黑"/>
      <charset val="134"/>
    </font>
    <font>
      <sz val="12"/>
      <color theme="1"/>
      <name val="微软雅黑"/>
      <charset val="134"/>
    </font>
    <font>
      <sz val="11"/>
      <color theme="1"/>
      <name val="微软雅黑"/>
      <charset val="134"/>
    </font>
    <font>
      <sz val="11"/>
      <color theme="1" tint="0.0499893185216834"/>
      <name val="微软雅黑"/>
      <charset val="134"/>
    </font>
    <font>
      <b/>
      <sz val="12"/>
      <color theme="1" tint="0.0499893185216834"/>
      <name val="微软雅黑"/>
      <charset val="134"/>
    </font>
    <font>
      <sz val="11"/>
      <name val="宋体"/>
      <charset val="134"/>
      <scheme val="minor"/>
    </font>
    <font>
      <sz val="16"/>
      <color rgb="FF000000"/>
      <name val="方正小标宋简体"/>
      <charset val="134"/>
    </font>
    <font>
      <sz val="12"/>
      <color rgb="FF000000"/>
      <name val="仿宋_GB2312"/>
      <charset val="134"/>
    </font>
    <font>
      <sz val="12"/>
      <color rgb="FF000000"/>
      <name val="方正仿宋简体"/>
      <charset val="134"/>
    </font>
    <font>
      <sz val="12"/>
      <color theme="1"/>
      <name val="宋体"/>
      <charset val="134"/>
      <scheme val="major"/>
    </font>
    <font>
      <sz val="12"/>
      <name val="宋体"/>
      <charset val="134"/>
    </font>
    <font>
      <sz val="11"/>
      <color rgb="FF000000"/>
      <name val="Tahoma"/>
      <charset val="134"/>
    </font>
    <font>
      <sz val="11"/>
      <color rgb="FF000000"/>
      <name val="方正小标宋简体"/>
      <charset val="134"/>
    </font>
    <font>
      <sz val="11"/>
      <color rgb="FF000000"/>
      <name val="宋体"/>
      <charset val="134"/>
    </font>
    <font>
      <sz val="18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color indexed="8"/>
      <name val="仿宋"/>
      <charset val="134"/>
    </font>
    <font>
      <sz val="11"/>
      <color indexed="8"/>
      <name val="仿宋"/>
      <charset val="134"/>
    </font>
    <font>
      <sz val="11"/>
      <name val="宋体"/>
      <charset val="134"/>
    </font>
    <font>
      <b/>
      <sz val="20"/>
      <name val="宋体"/>
      <charset val="134"/>
    </font>
    <font>
      <b/>
      <sz val="11"/>
      <name val="宋体"/>
      <charset val="134"/>
    </font>
    <font>
      <sz val="16"/>
      <name val="宋体"/>
      <charset val="134"/>
    </font>
    <font>
      <sz val="11"/>
      <name val="仿宋"/>
      <charset val="134"/>
    </font>
    <font>
      <b/>
      <sz val="12"/>
      <name val="宋体"/>
      <charset val="134"/>
    </font>
    <font>
      <sz val="10"/>
      <name val="仿宋"/>
      <charset val="134"/>
    </font>
    <font>
      <b/>
      <sz val="20"/>
      <color indexed="8"/>
      <name val="宋体"/>
      <charset val="134"/>
    </font>
    <font>
      <b/>
      <sz val="11"/>
      <color indexed="8"/>
      <name val="宋体"/>
      <charset val="134"/>
    </font>
    <font>
      <sz val="16"/>
      <color indexed="8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sz val="14"/>
      <color indexed="8"/>
      <name val="宋体"/>
      <charset val="134"/>
    </font>
    <font>
      <sz val="14"/>
      <name val="宋体"/>
      <charset val="134"/>
    </font>
    <font>
      <sz val="10"/>
      <name val="宋体"/>
      <charset val="134"/>
    </font>
    <font>
      <sz val="6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2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4" borderId="10" applyNumberFormat="0" applyFon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11" applyNumberFormat="0" applyFill="0" applyAlignment="0" applyProtection="0">
      <alignment vertical="center"/>
    </xf>
    <xf numFmtId="0" fontId="50" fillId="0" borderId="11" applyNumberFormat="0" applyFill="0" applyAlignment="0" applyProtection="0">
      <alignment vertical="center"/>
    </xf>
    <xf numFmtId="0" fontId="51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5" borderId="13" applyNumberFormat="0" applyAlignment="0" applyProtection="0">
      <alignment vertical="center"/>
    </xf>
    <xf numFmtId="0" fontId="53" fillId="6" borderId="14" applyNumberFormat="0" applyAlignment="0" applyProtection="0">
      <alignment vertical="center"/>
    </xf>
    <xf numFmtId="0" fontId="54" fillId="6" borderId="13" applyNumberFormat="0" applyAlignment="0" applyProtection="0">
      <alignment vertical="center"/>
    </xf>
    <xf numFmtId="0" fontId="55" fillId="7" borderId="15" applyNumberFormat="0" applyAlignment="0" applyProtection="0">
      <alignment vertical="center"/>
    </xf>
    <xf numFmtId="0" fontId="56" fillId="0" borderId="16" applyNumberFormat="0" applyFill="0" applyAlignment="0" applyProtection="0">
      <alignment vertical="center"/>
    </xf>
    <xf numFmtId="0" fontId="57" fillId="0" borderId="17" applyNumberFormat="0" applyFill="0" applyAlignment="0" applyProtection="0">
      <alignment vertical="center"/>
    </xf>
    <xf numFmtId="0" fontId="58" fillId="8" borderId="0" applyNumberFormat="0" applyBorder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61" fillId="11" borderId="0" applyNumberFormat="0" applyBorder="0" applyAlignment="0" applyProtection="0">
      <alignment vertical="center"/>
    </xf>
    <xf numFmtId="0" fontId="62" fillId="12" borderId="0" applyNumberFormat="0" applyBorder="0" applyAlignment="0" applyProtection="0">
      <alignment vertical="center"/>
    </xf>
    <xf numFmtId="0" fontId="62" fillId="13" borderId="0" applyNumberFormat="0" applyBorder="0" applyAlignment="0" applyProtection="0">
      <alignment vertical="center"/>
    </xf>
    <xf numFmtId="0" fontId="61" fillId="14" borderId="0" applyNumberFormat="0" applyBorder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0" fontId="62" fillId="16" borderId="0" applyNumberFormat="0" applyBorder="0" applyAlignment="0" applyProtection="0">
      <alignment vertical="center"/>
    </xf>
    <xf numFmtId="0" fontId="62" fillId="17" borderId="0" applyNumberFormat="0" applyBorder="0" applyAlignment="0" applyProtection="0">
      <alignment vertical="center"/>
    </xf>
    <xf numFmtId="0" fontId="61" fillId="18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2" fillId="21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61" fillId="23" borderId="0" applyNumberFormat="0" applyBorder="0" applyAlignment="0" applyProtection="0">
      <alignment vertical="center"/>
    </xf>
    <xf numFmtId="0" fontId="62" fillId="24" borderId="0" applyNumberFormat="0" applyBorder="0" applyAlignment="0" applyProtection="0">
      <alignment vertical="center"/>
    </xf>
    <xf numFmtId="0" fontId="62" fillId="25" borderId="0" applyNumberFormat="0" applyBorder="0" applyAlignment="0" applyProtection="0">
      <alignment vertical="center"/>
    </xf>
    <xf numFmtId="0" fontId="61" fillId="26" borderId="0" applyNumberFormat="0" applyBorder="0" applyAlignment="0" applyProtection="0">
      <alignment vertical="center"/>
    </xf>
    <xf numFmtId="0" fontId="61" fillId="27" borderId="0" applyNumberFormat="0" applyBorder="0" applyAlignment="0" applyProtection="0">
      <alignment vertical="center"/>
    </xf>
    <xf numFmtId="0" fontId="62" fillId="28" borderId="0" applyNumberFormat="0" applyBorder="0" applyAlignment="0" applyProtection="0">
      <alignment vertical="center"/>
    </xf>
    <xf numFmtId="0" fontId="62" fillId="2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1" borderId="0" applyNumberFormat="0" applyBorder="0" applyAlignment="0" applyProtection="0">
      <alignment vertical="center"/>
    </xf>
    <xf numFmtId="0" fontId="62" fillId="32" borderId="0" applyNumberFormat="0" applyBorder="0" applyAlignment="0" applyProtection="0">
      <alignment vertical="center"/>
    </xf>
    <xf numFmtId="0" fontId="62" fillId="33" borderId="0" applyNumberFormat="0" applyBorder="0" applyAlignment="0" applyProtection="0">
      <alignment vertical="center"/>
    </xf>
    <xf numFmtId="0" fontId="61" fillId="34" borderId="0" applyNumberFormat="0" applyBorder="0" applyAlignment="0" applyProtection="0">
      <alignment vertical="center"/>
    </xf>
  </cellStyleXfs>
  <cellXfs count="155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178" fontId="3" fillId="0" borderId="0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4" fillId="0" borderId="2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79" fontId="9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80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179" fontId="13" fillId="0" borderId="1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180" fontId="14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  <xf numFmtId="180" fontId="14" fillId="0" borderId="0" xfId="0" applyNumberFormat="1" applyFont="1" applyFill="1" applyAlignment="1">
      <alignment vertical="center"/>
    </xf>
    <xf numFmtId="180" fontId="14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0" xfId="0" applyFill="1" applyAlignment="1"/>
    <xf numFmtId="0" fontId="15" fillId="0" borderId="0" xfId="0" applyFont="1" applyFill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181" fontId="18" fillId="0" borderId="1" xfId="0" applyNumberFormat="1" applyFont="1" applyFill="1" applyBorder="1" applyAlignment="1">
      <alignment vertical="center"/>
    </xf>
    <xf numFmtId="0" fontId="19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justify"/>
    </xf>
    <xf numFmtId="0" fontId="16" fillId="0" borderId="1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justify" vertical="center"/>
    </xf>
    <xf numFmtId="0" fontId="2" fillId="0" borderId="0" xfId="0" applyFont="1" applyFill="1" applyAlignment="1">
      <alignment horizontal="left" vertical="center"/>
    </xf>
    <xf numFmtId="0" fontId="22" fillId="0" borderId="1" xfId="0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23" fillId="0" borderId="0" xfId="0" applyFont="1" applyFill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/>
    </xf>
    <xf numFmtId="176" fontId="19" fillId="0" borderId="6" xfId="0" applyNumberFormat="1" applyFont="1" applyFill="1" applyBorder="1" applyAlignment="1">
      <alignment horizontal="center" vertical="center"/>
    </xf>
    <xf numFmtId="176" fontId="19" fillId="0" borderId="7" xfId="0" applyNumberFormat="1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 vertical="center"/>
    </xf>
    <xf numFmtId="176" fontId="19" fillId="0" borderId="1" xfId="0" applyNumberFormat="1" applyFont="1" applyFill="1" applyBorder="1" applyAlignment="1">
      <alignment horizontal="center" vertical="center" shrinkToFit="1"/>
    </xf>
    <xf numFmtId="0" fontId="32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176" fontId="19" fillId="0" borderId="1" xfId="0" applyNumberFormat="1" applyFont="1" applyFill="1" applyBorder="1" applyAlignment="1">
      <alignment horizontal="center" vertical="center" wrapText="1"/>
    </xf>
    <xf numFmtId="180" fontId="19" fillId="0" borderId="1" xfId="0" applyNumberFormat="1" applyFont="1" applyFill="1" applyBorder="1" applyAlignment="1">
      <alignment horizontal="center" vertical="center" shrinkToFit="1"/>
    </xf>
    <xf numFmtId="0" fontId="19" fillId="0" borderId="8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178" fontId="19" fillId="0" borderId="0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 wrapText="1"/>
    </xf>
    <xf numFmtId="0" fontId="34" fillId="0" borderId="0" xfId="0" applyFont="1" applyFill="1" applyBorder="1" applyAlignment="1">
      <alignment horizontal="center" vertical="center"/>
    </xf>
    <xf numFmtId="0" fontId="35" fillId="0" borderId="0" xfId="0" applyFont="1" applyFill="1" applyBorder="1" applyAlignment="1">
      <alignment horizontal="center" vertical="center" wrapText="1"/>
    </xf>
    <xf numFmtId="0" fontId="35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3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/>
    </xf>
    <xf numFmtId="176" fontId="37" fillId="0" borderId="6" xfId="0" applyNumberFormat="1" applyFont="1" applyFill="1" applyBorder="1" applyAlignment="1">
      <alignment horizontal="center" vertical="center"/>
    </xf>
    <xf numFmtId="176" fontId="37" fillId="0" borderId="7" xfId="0" applyNumberFormat="1" applyFont="1" applyFill="1" applyBorder="1" applyAlignment="1">
      <alignment horizontal="center" vertical="center" wrapText="1"/>
    </xf>
    <xf numFmtId="176" fontId="37" fillId="0" borderId="1" xfId="0" applyNumberFormat="1" applyFont="1" applyFill="1" applyBorder="1" applyAlignment="1">
      <alignment horizontal="center" vertical="center" shrinkToFit="1"/>
    </xf>
    <xf numFmtId="0" fontId="38" fillId="0" borderId="1" xfId="0" applyFont="1" applyFill="1" applyBorder="1" applyAlignment="1">
      <alignment horizontal="center" vertical="center"/>
    </xf>
    <xf numFmtId="176" fontId="37" fillId="0" borderId="1" xfId="0" applyNumberFormat="1" applyFont="1" applyFill="1" applyBorder="1" applyAlignment="1">
      <alignment horizontal="center" vertical="center" wrapText="1"/>
    </xf>
    <xf numFmtId="180" fontId="37" fillId="0" borderId="1" xfId="0" applyNumberFormat="1" applyFont="1" applyFill="1" applyBorder="1" applyAlignment="1">
      <alignment horizontal="center" vertical="center" shrinkToFit="1"/>
    </xf>
    <xf numFmtId="0" fontId="37" fillId="0" borderId="8" xfId="0" applyFont="1" applyFill="1" applyBorder="1" applyAlignment="1">
      <alignment horizontal="center" vertical="center"/>
    </xf>
    <xf numFmtId="0" fontId="37" fillId="0" borderId="7" xfId="0" applyFont="1" applyFill="1" applyBorder="1" applyAlignment="1">
      <alignment horizontal="center" vertical="center"/>
    </xf>
    <xf numFmtId="178" fontId="37" fillId="0" borderId="0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39" fillId="0" borderId="1" xfId="0" applyFont="1" applyFill="1" applyBorder="1" applyAlignment="1">
      <alignment horizontal="center" vertical="center"/>
    </xf>
    <xf numFmtId="178" fontId="37" fillId="0" borderId="1" xfId="0" applyNumberFormat="1" applyFont="1" applyFill="1" applyBorder="1" applyAlignment="1">
      <alignment horizontal="center" vertical="center"/>
    </xf>
    <xf numFmtId="177" fontId="37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 shrinkToFit="1"/>
    </xf>
    <xf numFmtId="0" fontId="40" fillId="0" borderId="1" xfId="0" applyFont="1" applyFill="1" applyBorder="1" applyAlignment="1">
      <alignment horizontal="center" vertical="center"/>
    </xf>
    <xf numFmtId="0" fontId="35" fillId="0" borderId="1" xfId="0" applyFont="1" applyFill="1" applyBorder="1" applyAlignment="1">
      <alignment horizontal="center" vertical="center"/>
    </xf>
    <xf numFmtId="0" fontId="38" fillId="0" borderId="3" xfId="0" applyFont="1" applyFill="1" applyBorder="1" applyAlignment="1">
      <alignment horizontal="center" vertical="center"/>
    </xf>
    <xf numFmtId="0" fontId="38" fillId="0" borderId="4" xfId="0" applyFont="1" applyFill="1" applyBorder="1" applyAlignment="1">
      <alignment horizontal="center" vertical="center"/>
    </xf>
    <xf numFmtId="0" fontId="38" fillId="0" borderId="5" xfId="0" applyFont="1" applyFill="1" applyBorder="1" applyAlignment="1">
      <alignment horizontal="center" vertical="center"/>
    </xf>
    <xf numFmtId="176" fontId="38" fillId="0" borderId="1" xfId="0" applyNumberFormat="1" applyFont="1" applyFill="1" applyBorder="1" applyAlignment="1">
      <alignment horizontal="center" vertical="center" shrinkToFit="1"/>
    </xf>
    <xf numFmtId="180" fontId="3" fillId="3" borderId="1" xfId="0" applyNumberFormat="1" applyFont="1" applyFill="1" applyBorder="1" applyAlignment="1">
      <alignment horizontal="center" vertical="center" wrapText="1"/>
    </xf>
    <xf numFmtId="176" fontId="37" fillId="0" borderId="1" xfId="0" applyNumberFormat="1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shrinkToFit="1"/>
    </xf>
    <xf numFmtId="0" fontId="0" fillId="0" borderId="0" xfId="0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76" fontId="3" fillId="3" borderId="1" xfId="0" applyNumberFormat="1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2" fontId="37" fillId="0" borderId="1" xfId="0" applyNumberFormat="1" applyFont="1" applyFill="1" applyBorder="1" applyAlignment="1">
      <alignment horizontal="center" vertical="center"/>
    </xf>
    <xf numFmtId="2" fontId="19" fillId="0" borderId="1" xfId="0" applyNumberFormat="1" applyFont="1" applyFill="1" applyBorder="1" applyAlignment="1">
      <alignment horizontal="center" vertical="center"/>
    </xf>
    <xf numFmtId="180" fontId="7" fillId="3" borderId="1" xfId="0" applyNumberFormat="1" applyFont="1" applyFill="1" applyBorder="1" applyAlignment="1">
      <alignment horizontal="center" vertical="center" wrapText="1"/>
    </xf>
    <xf numFmtId="180" fontId="38" fillId="0" borderId="1" xfId="0" applyNumberFormat="1" applyFont="1" applyFill="1" applyBorder="1" applyAlignment="1">
      <alignment horizontal="center" vertical="center" shrinkToFit="1"/>
    </xf>
    <xf numFmtId="0" fontId="2" fillId="0" borderId="9" xfId="0" applyFont="1" applyFill="1" applyBorder="1" applyAlignment="1">
      <alignment horizontal="center" vertical="center"/>
    </xf>
    <xf numFmtId="177" fontId="38" fillId="0" borderId="1" xfId="0" applyNumberFormat="1" applyFont="1" applyFill="1" applyBorder="1" applyAlignment="1">
      <alignment horizontal="center" vertical="center"/>
    </xf>
    <xf numFmtId="0" fontId="41" fillId="0" borderId="1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 shrinkToFit="1"/>
    </xf>
    <xf numFmtId="177" fontId="38" fillId="0" borderId="1" xfId="0" applyNumberFormat="1" applyFont="1" applyFill="1" applyBorder="1" applyAlignment="1">
      <alignment horizontal="center" vertical="center" shrinkToFit="1"/>
    </xf>
    <xf numFmtId="0" fontId="38" fillId="0" borderId="1" xfId="0" applyFont="1" applyFill="1" applyBorder="1" applyAlignment="1">
      <alignment horizontal="center" vertical="center" wrapText="1" shrinkToFit="1"/>
    </xf>
    <xf numFmtId="0" fontId="42" fillId="0" borderId="1" xfId="0" applyFont="1" applyFill="1" applyBorder="1" applyAlignment="1">
      <alignment horizontal="center" vertical="center" wrapText="1"/>
    </xf>
    <xf numFmtId="0" fontId="4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4" Type="http://schemas.openxmlformats.org/officeDocument/2006/relationships/image" Target="media/image38.jpeg"/><Relationship Id="rId3" Type="http://schemas.openxmlformats.org/officeDocument/2006/relationships/image" Target="media/image37.jpeg"/><Relationship Id="rId2" Type="http://schemas.openxmlformats.org/officeDocument/2006/relationships/image" Target="media/image36.jpeg"/><Relationship Id="rId1" Type="http://schemas.openxmlformats.org/officeDocument/2006/relationships/image" Target="media/image35.jpeg"/></Relationships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tyles" Target="styles.xml"/><Relationship Id="rId17" Type="http://www.wps.cn/officeDocument/2020/cellImage" Target="cellimages.xml"/><Relationship Id="rId16" Type="http://schemas.openxmlformats.org/officeDocument/2006/relationships/sharedStrings" Target="sharedString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4" Type="http://schemas.openxmlformats.org/officeDocument/2006/relationships/image" Target="../media/image34.jpeg"/><Relationship Id="rId33" Type="http://schemas.openxmlformats.org/officeDocument/2006/relationships/image" Target="../media/image33.png"/><Relationship Id="rId32" Type="http://schemas.openxmlformats.org/officeDocument/2006/relationships/image" Target="../media/image32.png"/><Relationship Id="rId31" Type="http://schemas.openxmlformats.org/officeDocument/2006/relationships/image" Target="../media/image31.png"/><Relationship Id="rId30" Type="http://schemas.openxmlformats.org/officeDocument/2006/relationships/image" Target="../media/image30.png"/><Relationship Id="rId3" Type="http://schemas.openxmlformats.org/officeDocument/2006/relationships/image" Target="../media/image3.png"/><Relationship Id="rId29" Type="http://schemas.openxmlformats.org/officeDocument/2006/relationships/image" Target="../media/image29.png"/><Relationship Id="rId28" Type="http://schemas.openxmlformats.org/officeDocument/2006/relationships/image" Target="../media/image28.png"/><Relationship Id="rId27" Type="http://schemas.openxmlformats.org/officeDocument/2006/relationships/image" Target="../media/image27.jpeg"/><Relationship Id="rId26" Type="http://schemas.openxmlformats.org/officeDocument/2006/relationships/image" Target="../media/image26.jpeg"/><Relationship Id="rId25" Type="http://schemas.openxmlformats.org/officeDocument/2006/relationships/image" Target="../media/image25.jpeg"/><Relationship Id="rId24" Type="http://schemas.openxmlformats.org/officeDocument/2006/relationships/image" Target="../media/image24.jpe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17</xdr:col>
      <xdr:colOff>179070</xdr:colOff>
      <xdr:row>15</xdr:row>
      <xdr:rowOff>57150</xdr:rowOff>
    </xdr:from>
    <xdr:to>
      <xdr:col>18</xdr:col>
      <xdr:colOff>0</xdr:colOff>
      <xdr:row>16</xdr:row>
      <xdr:rowOff>67310</xdr:rowOff>
    </xdr:to>
    <xdr:pic>
      <xdr:nvPicPr>
        <xdr:cNvPr id="2" name="图片 1" descr="微信图片_20240719125747"/>
        <xdr:cNvPicPr>
          <a:picLocks noChangeAspect="1"/>
        </xdr:cNvPicPr>
      </xdr:nvPicPr>
      <xdr:blipFill>
        <a:blip r:embed="rId1" cstate="print"/>
        <a:srcRect t="29886" b="25232"/>
        <a:stretch>
          <a:fillRect/>
        </a:stretch>
      </xdr:blipFill>
      <xdr:spPr>
        <a:xfrm>
          <a:off x="9368155" y="20162520"/>
          <a:ext cx="2288540" cy="1572260"/>
        </a:xfrm>
        <a:prstGeom prst="rect">
          <a:avLst/>
        </a:prstGeom>
      </xdr:spPr>
    </xdr:pic>
    <xdr:clientData/>
  </xdr:twoCellAnchor>
  <xdr:twoCellAnchor editAs="oneCell">
    <xdr:from>
      <xdr:col>17</xdr:col>
      <xdr:colOff>107315</xdr:colOff>
      <xdr:row>8</xdr:row>
      <xdr:rowOff>32385</xdr:rowOff>
    </xdr:from>
    <xdr:to>
      <xdr:col>17</xdr:col>
      <xdr:colOff>2203450</xdr:colOff>
      <xdr:row>8</xdr:row>
      <xdr:rowOff>1322705</xdr:rowOff>
    </xdr:to>
    <xdr:pic>
      <xdr:nvPicPr>
        <xdr:cNvPr id="3" name="Picture 7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9296400" y="9203055"/>
          <a:ext cx="2096135" cy="129032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269875</xdr:colOff>
      <xdr:row>9</xdr:row>
      <xdr:rowOff>212725</xdr:rowOff>
    </xdr:from>
    <xdr:to>
      <xdr:col>18</xdr:col>
      <xdr:colOff>0</xdr:colOff>
      <xdr:row>9</xdr:row>
      <xdr:rowOff>1276985</xdr:rowOff>
    </xdr:to>
    <xdr:pic>
      <xdr:nvPicPr>
        <xdr:cNvPr id="4" name="Picture 11"/>
        <xdr:cNvPicPr>
          <a:picLocks noChangeAspect="1" noChangeArrowheads="1"/>
        </xdr:cNvPicPr>
      </xdr:nvPicPr>
      <xdr:blipFill>
        <a:blip r:embed="rId3" cstate="print"/>
        <a:srcRect/>
        <a:stretch>
          <a:fillRect/>
        </a:stretch>
      </xdr:blipFill>
      <xdr:spPr>
        <a:xfrm>
          <a:off x="9458960" y="10945495"/>
          <a:ext cx="2197735" cy="106426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241300</xdr:colOff>
      <xdr:row>10</xdr:row>
      <xdr:rowOff>178435</xdr:rowOff>
    </xdr:from>
    <xdr:to>
      <xdr:col>18</xdr:col>
      <xdr:colOff>0</xdr:colOff>
      <xdr:row>10</xdr:row>
      <xdr:rowOff>1343025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9430385" y="12473305"/>
          <a:ext cx="2226310" cy="11645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142875</xdr:colOff>
      <xdr:row>11</xdr:row>
      <xdr:rowOff>209550</xdr:rowOff>
    </xdr:from>
    <xdr:to>
      <xdr:col>18</xdr:col>
      <xdr:colOff>0</xdr:colOff>
      <xdr:row>11</xdr:row>
      <xdr:rowOff>1428750</xdr:rowOff>
    </xdr:to>
    <xdr:pic>
      <xdr:nvPicPr>
        <xdr:cNvPr id="6" name="Picture 9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9331960" y="14066520"/>
          <a:ext cx="2324735" cy="1219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133349</xdr:colOff>
      <xdr:row>12</xdr:row>
      <xdr:rowOff>66675</xdr:rowOff>
    </xdr:from>
    <xdr:to>
      <xdr:col>18</xdr:col>
      <xdr:colOff>634</xdr:colOff>
      <xdr:row>12</xdr:row>
      <xdr:rowOff>1495425</xdr:rowOff>
    </xdr:to>
    <xdr:pic>
      <xdr:nvPicPr>
        <xdr:cNvPr id="7" name="Picture 10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9321800" y="15485745"/>
          <a:ext cx="2334895" cy="14287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119063</xdr:colOff>
      <xdr:row>13</xdr:row>
      <xdr:rowOff>95249</xdr:rowOff>
    </xdr:from>
    <xdr:to>
      <xdr:col>18</xdr:col>
      <xdr:colOff>318</xdr:colOff>
      <xdr:row>13</xdr:row>
      <xdr:rowOff>1417319</xdr:rowOff>
    </xdr:to>
    <xdr:pic>
      <xdr:nvPicPr>
        <xdr:cNvPr id="8" name="Picture 12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9307830" y="17075785"/>
          <a:ext cx="2348865" cy="132207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171450</xdr:colOff>
      <xdr:row>3</xdr:row>
      <xdr:rowOff>123825</xdr:rowOff>
    </xdr:from>
    <xdr:to>
      <xdr:col>18</xdr:col>
      <xdr:colOff>0</xdr:colOff>
      <xdr:row>3</xdr:row>
      <xdr:rowOff>1391285</xdr:rowOff>
    </xdr:to>
    <xdr:pic>
      <xdr:nvPicPr>
        <xdr:cNvPr id="9" name="Picture 2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9360535" y="1483995"/>
          <a:ext cx="2296160" cy="126746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123825</xdr:colOff>
      <xdr:row>6</xdr:row>
      <xdr:rowOff>95249</xdr:rowOff>
    </xdr:from>
    <xdr:to>
      <xdr:col>18</xdr:col>
      <xdr:colOff>0</xdr:colOff>
      <xdr:row>6</xdr:row>
      <xdr:rowOff>1424939</xdr:rowOff>
    </xdr:to>
    <xdr:pic>
      <xdr:nvPicPr>
        <xdr:cNvPr id="10" name="Picture 5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>
          <a:off x="9312910" y="6141085"/>
          <a:ext cx="2343785" cy="13296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142875</xdr:colOff>
      <xdr:row>7</xdr:row>
      <xdr:rowOff>76199</xdr:rowOff>
    </xdr:from>
    <xdr:to>
      <xdr:col>17</xdr:col>
      <xdr:colOff>2171700</xdr:colOff>
      <xdr:row>7</xdr:row>
      <xdr:rowOff>1495424</xdr:rowOff>
    </xdr:to>
    <xdr:pic>
      <xdr:nvPicPr>
        <xdr:cNvPr id="11" name="Picture 6"/>
        <xdr:cNvPicPr>
          <a:picLocks noChangeAspect="1" noChangeArrowheads="1"/>
        </xdr:cNvPicPr>
      </xdr:nvPicPr>
      <xdr:blipFill>
        <a:blip r:embed="rId10" cstate="print"/>
        <a:srcRect/>
        <a:stretch>
          <a:fillRect/>
        </a:stretch>
      </xdr:blipFill>
      <xdr:spPr>
        <a:xfrm>
          <a:off x="9331960" y="7684135"/>
          <a:ext cx="2028825" cy="14192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171451</xdr:colOff>
      <xdr:row>16</xdr:row>
      <xdr:rowOff>85725</xdr:rowOff>
    </xdr:from>
    <xdr:to>
      <xdr:col>18</xdr:col>
      <xdr:colOff>1</xdr:colOff>
      <xdr:row>16</xdr:row>
      <xdr:rowOff>1345565</xdr:rowOff>
    </xdr:to>
    <xdr:pic>
      <xdr:nvPicPr>
        <xdr:cNvPr id="12" name="Picture 7"/>
        <xdr:cNvPicPr>
          <a:picLocks noChangeAspect="1" noChangeArrowheads="1"/>
        </xdr:cNvPicPr>
      </xdr:nvPicPr>
      <xdr:blipFill>
        <a:blip r:embed="rId11" cstate="print"/>
        <a:srcRect/>
        <a:stretch>
          <a:fillRect/>
        </a:stretch>
      </xdr:blipFill>
      <xdr:spPr>
        <a:xfrm>
          <a:off x="9360535" y="21753195"/>
          <a:ext cx="2296160" cy="125984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200026</xdr:colOff>
      <xdr:row>17</xdr:row>
      <xdr:rowOff>67416</xdr:rowOff>
    </xdr:from>
    <xdr:to>
      <xdr:col>17</xdr:col>
      <xdr:colOff>2190751</xdr:colOff>
      <xdr:row>17</xdr:row>
      <xdr:rowOff>1507596</xdr:rowOff>
    </xdr:to>
    <xdr:pic>
      <xdr:nvPicPr>
        <xdr:cNvPr id="13" name="Picture 8"/>
        <xdr:cNvPicPr>
          <a:picLocks noChangeAspect="1" noChangeArrowheads="1"/>
        </xdr:cNvPicPr>
      </xdr:nvPicPr>
      <xdr:blipFill>
        <a:blip r:embed="rId12" cstate="print"/>
        <a:srcRect/>
        <a:stretch>
          <a:fillRect/>
        </a:stretch>
      </xdr:blipFill>
      <xdr:spPr>
        <a:xfrm>
          <a:off x="9389110" y="23296880"/>
          <a:ext cx="1990725" cy="144018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123826</xdr:colOff>
      <xdr:row>20</xdr:row>
      <xdr:rowOff>76200</xdr:rowOff>
    </xdr:from>
    <xdr:to>
      <xdr:col>18</xdr:col>
      <xdr:colOff>1</xdr:colOff>
      <xdr:row>20</xdr:row>
      <xdr:rowOff>1459865</xdr:rowOff>
    </xdr:to>
    <xdr:pic>
      <xdr:nvPicPr>
        <xdr:cNvPr id="14" name="Picture 11"/>
        <xdr:cNvPicPr>
          <a:picLocks noChangeAspect="1" noChangeArrowheads="1"/>
        </xdr:cNvPicPr>
      </xdr:nvPicPr>
      <xdr:blipFill>
        <a:blip r:embed="rId13" cstate="print"/>
        <a:srcRect/>
        <a:stretch>
          <a:fillRect/>
        </a:stretch>
      </xdr:blipFill>
      <xdr:spPr>
        <a:xfrm>
          <a:off x="9312910" y="27992070"/>
          <a:ext cx="2343785" cy="13836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247650</xdr:colOff>
      <xdr:row>21</xdr:row>
      <xdr:rowOff>47625</xdr:rowOff>
    </xdr:from>
    <xdr:to>
      <xdr:col>18</xdr:col>
      <xdr:colOff>0</xdr:colOff>
      <xdr:row>21</xdr:row>
      <xdr:rowOff>1487170</xdr:rowOff>
    </xdr:to>
    <xdr:pic>
      <xdr:nvPicPr>
        <xdr:cNvPr id="15" name="Picture 12"/>
        <xdr:cNvPicPr>
          <a:picLocks noChangeAspect="1" noChangeArrowheads="1"/>
        </xdr:cNvPicPr>
      </xdr:nvPicPr>
      <xdr:blipFill>
        <a:blip r:embed="rId14" cstate="print"/>
        <a:srcRect/>
        <a:stretch>
          <a:fillRect/>
        </a:stretch>
      </xdr:blipFill>
      <xdr:spPr>
        <a:xfrm>
          <a:off x="9436735" y="29525595"/>
          <a:ext cx="2219960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314325</xdr:colOff>
      <xdr:row>22</xdr:row>
      <xdr:rowOff>47625</xdr:rowOff>
    </xdr:from>
    <xdr:to>
      <xdr:col>18</xdr:col>
      <xdr:colOff>0</xdr:colOff>
      <xdr:row>22</xdr:row>
      <xdr:rowOff>1487170</xdr:rowOff>
    </xdr:to>
    <xdr:pic>
      <xdr:nvPicPr>
        <xdr:cNvPr id="16" name="Picture 13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>
          <a:off x="9503410" y="31087695"/>
          <a:ext cx="2153285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133350</xdr:colOff>
      <xdr:row>23</xdr:row>
      <xdr:rowOff>38100</xdr:rowOff>
    </xdr:from>
    <xdr:to>
      <xdr:col>18</xdr:col>
      <xdr:colOff>0</xdr:colOff>
      <xdr:row>23</xdr:row>
      <xdr:rowOff>1534795</xdr:rowOff>
    </xdr:to>
    <xdr:pic>
      <xdr:nvPicPr>
        <xdr:cNvPr id="17" name="Picture 14"/>
        <xdr:cNvPicPr>
          <a:picLocks noChangeAspect="1" noChangeArrowheads="1"/>
        </xdr:cNvPicPr>
      </xdr:nvPicPr>
      <xdr:blipFill>
        <a:blip r:embed="rId16" cstate="print"/>
        <a:srcRect/>
        <a:stretch>
          <a:fillRect/>
        </a:stretch>
      </xdr:blipFill>
      <xdr:spPr>
        <a:xfrm>
          <a:off x="9322435" y="32640270"/>
          <a:ext cx="2334260" cy="149669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428625</xdr:colOff>
      <xdr:row>24</xdr:row>
      <xdr:rowOff>0</xdr:rowOff>
    </xdr:from>
    <xdr:to>
      <xdr:col>17</xdr:col>
      <xdr:colOff>1485900</xdr:colOff>
      <xdr:row>24</xdr:row>
      <xdr:rowOff>1439545</xdr:rowOff>
    </xdr:to>
    <xdr:pic>
      <xdr:nvPicPr>
        <xdr:cNvPr id="18" name="Picture 15"/>
        <xdr:cNvPicPr>
          <a:picLocks noChangeAspect="1" noChangeArrowheads="1"/>
        </xdr:cNvPicPr>
      </xdr:nvPicPr>
      <xdr:blipFill>
        <a:blip r:embed="rId17" cstate="print"/>
        <a:srcRect/>
        <a:stretch>
          <a:fillRect/>
        </a:stretch>
      </xdr:blipFill>
      <xdr:spPr>
        <a:xfrm>
          <a:off x="9617710" y="34164270"/>
          <a:ext cx="1057275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142875</xdr:colOff>
      <xdr:row>24</xdr:row>
      <xdr:rowOff>0</xdr:rowOff>
    </xdr:from>
    <xdr:to>
      <xdr:col>17</xdr:col>
      <xdr:colOff>2190750</xdr:colOff>
      <xdr:row>24</xdr:row>
      <xdr:rowOff>1439545</xdr:rowOff>
    </xdr:to>
    <xdr:pic>
      <xdr:nvPicPr>
        <xdr:cNvPr id="19" name="Picture 16"/>
        <xdr:cNvPicPr>
          <a:picLocks noChangeAspect="1" noChangeArrowheads="1"/>
        </xdr:cNvPicPr>
      </xdr:nvPicPr>
      <xdr:blipFill>
        <a:blip r:embed="rId18" cstate="print"/>
        <a:srcRect/>
        <a:stretch>
          <a:fillRect/>
        </a:stretch>
      </xdr:blipFill>
      <xdr:spPr>
        <a:xfrm>
          <a:off x="9331960" y="34164270"/>
          <a:ext cx="2047875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152400</xdr:colOff>
      <xdr:row>30</xdr:row>
      <xdr:rowOff>66675</xdr:rowOff>
    </xdr:from>
    <xdr:to>
      <xdr:col>17</xdr:col>
      <xdr:colOff>2171700</xdr:colOff>
      <xdr:row>30</xdr:row>
      <xdr:rowOff>1506220</xdr:rowOff>
    </xdr:to>
    <xdr:pic>
      <xdr:nvPicPr>
        <xdr:cNvPr id="20" name="Picture 18"/>
        <xdr:cNvPicPr>
          <a:picLocks noChangeAspect="1" noChangeArrowheads="1"/>
        </xdr:cNvPicPr>
      </xdr:nvPicPr>
      <xdr:blipFill>
        <a:blip r:embed="rId19" cstate="print"/>
        <a:srcRect/>
        <a:stretch>
          <a:fillRect/>
        </a:stretch>
      </xdr:blipFill>
      <xdr:spPr>
        <a:xfrm>
          <a:off x="9341485" y="43603545"/>
          <a:ext cx="2019300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161926</xdr:colOff>
      <xdr:row>24</xdr:row>
      <xdr:rowOff>0</xdr:rowOff>
    </xdr:from>
    <xdr:to>
      <xdr:col>17</xdr:col>
      <xdr:colOff>2124076</xdr:colOff>
      <xdr:row>24</xdr:row>
      <xdr:rowOff>1439545</xdr:rowOff>
    </xdr:to>
    <xdr:pic>
      <xdr:nvPicPr>
        <xdr:cNvPr id="21" name="Picture 3"/>
        <xdr:cNvPicPr>
          <a:picLocks noChangeAspect="1" noChangeArrowheads="1"/>
        </xdr:cNvPicPr>
      </xdr:nvPicPr>
      <xdr:blipFill>
        <a:blip r:embed="rId20" cstate="print"/>
        <a:srcRect/>
        <a:stretch>
          <a:fillRect/>
        </a:stretch>
      </xdr:blipFill>
      <xdr:spPr>
        <a:xfrm>
          <a:off x="9351010" y="34164270"/>
          <a:ext cx="1962150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209549</xdr:colOff>
      <xdr:row>26</xdr:row>
      <xdr:rowOff>85725</xdr:rowOff>
    </xdr:from>
    <xdr:to>
      <xdr:col>17</xdr:col>
      <xdr:colOff>2047874</xdr:colOff>
      <xdr:row>26</xdr:row>
      <xdr:rowOff>1525270</xdr:rowOff>
    </xdr:to>
    <xdr:pic>
      <xdr:nvPicPr>
        <xdr:cNvPr id="22" name="Picture 4"/>
        <xdr:cNvPicPr>
          <a:picLocks noChangeAspect="1" noChangeArrowheads="1"/>
        </xdr:cNvPicPr>
      </xdr:nvPicPr>
      <xdr:blipFill>
        <a:blip r:embed="rId21" cstate="print"/>
        <a:srcRect/>
        <a:stretch>
          <a:fillRect/>
        </a:stretch>
      </xdr:blipFill>
      <xdr:spPr>
        <a:xfrm>
          <a:off x="9398000" y="37374195"/>
          <a:ext cx="1838325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190500</xdr:colOff>
      <xdr:row>24</xdr:row>
      <xdr:rowOff>1552575</xdr:rowOff>
    </xdr:from>
    <xdr:to>
      <xdr:col>17</xdr:col>
      <xdr:colOff>2105025</xdr:colOff>
      <xdr:row>25</xdr:row>
      <xdr:rowOff>1430020</xdr:rowOff>
    </xdr:to>
    <xdr:pic>
      <xdr:nvPicPr>
        <xdr:cNvPr id="23" name="Picture 5"/>
        <xdr:cNvPicPr>
          <a:picLocks noChangeAspect="1" noChangeArrowheads="1"/>
        </xdr:cNvPicPr>
      </xdr:nvPicPr>
      <xdr:blipFill>
        <a:blip r:embed="rId22" cstate="print"/>
        <a:srcRect/>
        <a:stretch>
          <a:fillRect/>
        </a:stretch>
      </xdr:blipFill>
      <xdr:spPr>
        <a:xfrm>
          <a:off x="9379585" y="35716845"/>
          <a:ext cx="1914525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161925</xdr:colOff>
      <xdr:row>31</xdr:row>
      <xdr:rowOff>47625</xdr:rowOff>
    </xdr:from>
    <xdr:to>
      <xdr:col>18</xdr:col>
      <xdr:colOff>0</xdr:colOff>
      <xdr:row>31</xdr:row>
      <xdr:rowOff>1487170</xdr:rowOff>
    </xdr:to>
    <xdr:pic>
      <xdr:nvPicPr>
        <xdr:cNvPr id="24" name="Picture 8"/>
        <xdr:cNvPicPr>
          <a:picLocks noChangeAspect="1" noChangeArrowheads="1"/>
        </xdr:cNvPicPr>
      </xdr:nvPicPr>
      <xdr:blipFill>
        <a:blip r:embed="rId23" cstate="print"/>
        <a:srcRect/>
        <a:stretch>
          <a:fillRect/>
        </a:stretch>
      </xdr:blipFill>
      <xdr:spPr>
        <a:xfrm>
          <a:off x="9351010" y="45146595"/>
          <a:ext cx="2305685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317968</xdr:colOff>
      <xdr:row>24</xdr:row>
      <xdr:rowOff>190499</xdr:rowOff>
    </xdr:from>
    <xdr:to>
      <xdr:col>17</xdr:col>
      <xdr:colOff>2050883</xdr:colOff>
      <xdr:row>24</xdr:row>
      <xdr:rowOff>1350009</xdr:rowOff>
    </xdr:to>
    <xdr:pic>
      <xdr:nvPicPr>
        <xdr:cNvPr id="25" name="图片 24" descr="微信图片_20250110132410.jpg"/>
        <xdr:cNvPicPr>
          <a:picLocks noChangeAspect="1"/>
        </xdr:cNvPicPr>
      </xdr:nvPicPr>
      <xdr:blipFill>
        <a:blip r:embed="rId24" cstate="print"/>
        <a:stretch>
          <a:fillRect/>
        </a:stretch>
      </xdr:blipFill>
      <xdr:spPr>
        <a:xfrm>
          <a:off x="9506585" y="34354135"/>
          <a:ext cx="1732915" cy="1159510"/>
        </a:xfrm>
        <a:prstGeom prst="rect">
          <a:avLst/>
        </a:prstGeom>
      </xdr:spPr>
    </xdr:pic>
    <xdr:clientData/>
  </xdr:twoCellAnchor>
  <xdr:twoCellAnchor editAs="oneCell">
    <xdr:from>
      <xdr:col>17</xdr:col>
      <xdr:colOff>454539</xdr:colOff>
      <xdr:row>29</xdr:row>
      <xdr:rowOff>55040</xdr:rowOff>
    </xdr:from>
    <xdr:to>
      <xdr:col>17</xdr:col>
      <xdr:colOff>1882654</xdr:colOff>
      <xdr:row>29</xdr:row>
      <xdr:rowOff>1513000</xdr:rowOff>
    </xdr:to>
    <xdr:pic>
      <xdr:nvPicPr>
        <xdr:cNvPr id="26" name="图片 25" descr="微信图片_20250110133726.jpg"/>
        <xdr:cNvPicPr>
          <a:picLocks noChangeAspect="1"/>
        </xdr:cNvPicPr>
      </xdr:nvPicPr>
      <xdr:blipFill>
        <a:blip r:embed="rId25" cstate="print"/>
        <a:srcRect b="33746"/>
        <a:stretch>
          <a:fillRect/>
        </a:stretch>
      </xdr:blipFill>
      <xdr:spPr>
        <a:xfrm>
          <a:off x="9643110" y="42029380"/>
          <a:ext cx="1428115" cy="1457960"/>
        </a:xfrm>
        <a:prstGeom prst="rect">
          <a:avLst/>
        </a:prstGeom>
      </xdr:spPr>
    </xdr:pic>
    <xdr:clientData/>
  </xdr:twoCellAnchor>
  <xdr:twoCellAnchor editAs="oneCell">
    <xdr:from>
      <xdr:col>17</xdr:col>
      <xdr:colOff>324971</xdr:colOff>
      <xdr:row>28</xdr:row>
      <xdr:rowOff>156881</xdr:rowOff>
    </xdr:from>
    <xdr:to>
      <xdr:col>17</xdr:col>
      <xdr:colOff>1754356</xdr:colOff>
      <xdr:row>28</xdr:row>
      <xdr:rowOff>1534831</xdr:rowOff>
    </xdr:to>
    <xdr:pic>
      <xdr:nvPicPr>
        <xdr:cNvPr id="27" name="图片 26" descr="微信图片_20250110134009.jpg"/>
        <xdr:cNvPicPr>
          <a:picLocks noChangeAspect="1"/>
        </xdr:cNvPicPr>
      </xdr:nvPicPr>
      <xdr:blipFill>
        <a:blip r:embed="rId26" cstate="print"/>
        <a:srcRect r="22925" b="24049"/>
        <a:stretch>
          <a:fillRect/>
        </a:stretch>
      </xdr:blipFill>
      <xdr:spPr>
        <a:xfrm>
          <a:off x="9513570" y="40569515"/>
          <a:ext cx="1429385" cy="1377950"/>
        </a:xfrm>
        <a:prstGeom prst="rect">
          <a:avLst/>
        </a:prstGeom>
      </xdr:spPr>
    </xdr:pic>
    <xdr:clientData/>
  </xdr:twoCellAnchor>
  <xdr:twoCellAnchor editAs="oneCell">
    <xdr:from>
      <xdr:col>17</xdr:col>
      <xdr:colOff>295279</xdr:colOff>
      <xdr:row>14</xdr:row>
      <xdr:rowOff>15314</xdr:rowOff>
    </xdr:from>
    <xdr:to>
      <xdr:col>18</xdr:col>
      <xdr:colOff>4</xdr:colOff>
      <xdr:row>14</xdr:row>
      <xdr:rowOff>1494229</xdr:rowOff>
    </xdr:to>
    <xdr:pic>
      <xdr:nvPicPr>
        <xdr:cNvPr id="28" name="图片 27" descr="微信图片_20250110141407.jpg"/>
        <xdr:cNvPicPr>
          <a:picLocks noChangeAspect="1"/>
        </xdr:cNvPicPr>
      </xdr:nvPicPr>
      <xdr:blipFill>
        <a:blip r:embed="rId27" cstate="print"/>
        <a:stretch>
          <a:fillRect/>
        </a:stretch>
      </xdr:blipFill>
      <xdr:spPr>
        <a:xfrm rot="16200000">
          <a:off x="9831070" y="18211800"/>
          <a:ext cx="1478915" cy="2172335"/>
        </a:xfrm>
        <a:prstGeom prst="rect">
          <a:avLst/>
        </a:prstGeom>
      </xdr:spPr>
    </xdr:pic>
    <xdr:clientData/>
  </xdr:twoCellAnchor>
  <xdr:twoCellAnchor editAs="oneCell">
    <xdr:from>
      <xdr:col>17</xdr:col>
      <xdr:colOff>209550</xdr:colOff>
      <xdr:row>18</xdr:row>
      <xdr:rowOff>76200</xdr:rowOff>
    </xdr:from>
    <xdr:to>
      <xdr:col>18</xdr:col>
      <xdr:colOff>0</xdr:colOff>
      <xdr:row>18</xdr:row>
      <xdr:rowOff>1515745</xdr:rowOff>
    </xdr:to>
    <xdr:pic>
      <xdr:nvPicPr>
        <xdr:cNvPr id="29" name="Picture 1"/>
        <xdr:cNvPicPr>
          <a:picLocks noChangeAspect="1" noChangeArrowheads="1"/>
        </xdr:cNvPicPr>
      </xdr:nvPicPr>
      <xdr:blipFill>
        <a:blip r:embed="rId28" cstate="print"/>
        <a:srcRect/>
        <a:stretch>
          <a:fillRect/>
        </a:stretch>
      </xdr:blipFill>
      <xdr:spPr>
        <a:xfrm>
          <a:off x="9398635" y="24867870"/>
          <a:ext cx="2258060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190500</xdr:colOff>
      <xdr:row>19</xdr:row>
      <xdr:rowOff>161925</xdr:rowOff>
    </xdr:from>
    <xdr:to>
      <xdr:col>17</xdr:col>
      <xdr:colOff>2094865</xdr:colOff>
      <xdr:row>19</xdr:row>
      <xdr:rowOff>1468120</xdr:rowOff>
    </xdr:to>
    <xdr:pic>
      <xdr:nvPicPr>
        <xdr:cNvPr id="30" name="Picture 2"/>
        <xdr:cNvPicPr>
          <a:picLocks noChangeAspect="1" noChangeArrowheads="1"/>
        </xdr:cNvPicPr>
      </xdr:nvPicPr>
      <xdr:blipFill>
        <a:blip r:embed="rId29" cstate="print"/>
        <a:srcRect/>
        <a:stretch>
          <a:fillRect/>
        </a:stretch>
      </xdr:blipFill>
      <xdr:spPr>
        <a:xfrm>
          <a:off x="9379585" y="26515695"/>
          <a:ext cx="1904365" cy="130619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295275</xdr:colOff>
      <xdr:row>5</xdr:row>
      <xdr:rowOff>57150</xdr:rowOff>
    </xdr:from>
    <xdr:to>
      <xdr:col>17</xdr:col>
      <xdr:colOff>2200275</xdr:colOff>
      <xdr:row>5</xdr:row>
      <xdr:rowOff>1428750</xdr:rowOff>
    </xdr:to>
    <xdr:pic>
      <xdr:nvPicPr>
        <xdr:cNvPr id="31" name="Picture 3"/>
        <xdr:cNvPicPr>
          <a:picLocks noChangeAspect="1" noChangeArrowheads="1"/>
        </xdr:cNvPicPr>
      </xdr:nvPicPr>
      <xdr:blipFill>
        <a:blip r:embed="rId30" cstate="print"/>
        <a:srcRect/>
        <a:stretch>
          <a:fillRect/>
        </a:stretch>
      </xdr:blipFill>
      <xdr:spPr>
        <a:xfrm>
          <a:off x="9484360" y="4541520"/>
          <a:ext cx="1905000" cy="1371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276226</xdr:colOff>
      <xdr:row>27</xdr:row>
      <xdr:rowOff>47625</xdr:rowOff>
    </xdr:from>
    <xdr:to>
      <xdr:col>18</xdr:col>
      <xdr:colOff>1</xdr:colOff>
      <xdr:row>27</xdr:row>
      <xdr:rowOff>1487170</xdr:rowOff>
    </xdr:to>
    <xdr:pic>
      <xdr:nvPicPr>
        <xdr:cNvPr id="32" name="Picture 1"/>
        <xdr:cNvPicPr>
          <a:picLocks noChangeAspect="1" noChangeArrowheads="1"/>
        </xdr:cNvPicPr>
      </xdr:nvPicPr>
      <xdr:blipFill>
        <a:blip r:embed="rId31" cstate="print"/>
        <a:srcRect/>
        <a:stretch>
          <a:fillRect/>
        </a:stretch>
      </xdr:blipFill>
      <xdr:spPr>
        <a:xfrm>
          <a:off x="9465310" y="38898195"/>
          <a:ext cx="2191385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104775</xdr:colOff>
      <xdr:row>32</xdr:row>
      <xdr:rowOff>47625</xdr:rowOff>
    </xdr:from>
    <xdr:to>
      <xdr:col>18</xdr:col>
      <xdr:colOff>0</xdr:colOff>
      <xdr:row>32</xdr:row>
      <xdr:rowOff>1487170</xdr:rowOff>
    </xdr:to>
    <xdr:pic>
      <xdr:nvPicPr>
        <xdr:cNvPr id="33" name="Picture 1"/>
        <xdr:cNvPicPr>
          <a:picLocks noChangeAspect="1" noChangeArrowheads="1"/>
        </xdr:cNvPicPr>
      </xdr:nvPicPr>
      <xdr:blipFill>
        <a:blip r:embed="rId32" cstate="print"/>
        <a:srcRect/>
        <a:stretch>
          <a:fillRect/>
        </a:stretch>
      </xdr:blipFill>
      <xdr:spPr>
        <a:xfrm>
          <a:off x="9293860" y="46708695"/>
          <a:ext cx="2362835" cy="1439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142875</xdr:colOff>
      <xdr:row>33</xdr:row>
      <xdr:rowOff>38100</xdr:rowOff>
    </xdr:from>
    <xdr:to>
      <xdr:col>18</xdr:col>
      <xdr:colOff>0</xdr:colOff>
      <xdr:row>33</xdr:row>
      <xdr:rowOff>1544320</xdr:rowOff>
    </xdr:to>
    <xdr:pic>
      <xdr:nvPicPr>
        <xdr:cNvPr id="34" name="Picture 1"/>
        <xdr:cNvPicPr>
          <a:picLocks noChangeAspect="1" noChangeArrowheads="1"/>
        </xdr:cNvPicPr>
      </xdr:nvPicPr>
      <xdr:blipFill>
        <a:blip r:embed="rId33" cstate="print"/>
        <a:srcRect/>
        <a:stretch>
          <a:fillRect/>
        </a:stretch>
      </xdr:blipFill>
      <xdr:spPr>
        <a:xfrm>
          <a:off x="9331960" y="48261270"/>
          <a:ext cx="2324735" cy="150622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17</xdr:col>
      <xdr:colOff>10160</xdr:colOff>
      <xdr:row>4</xdr:row>
      <xdr:rowOff>7620</xdr:rowOff>
    </xdr:from>
    <xdr:to>
      <xdr:col>17</xdr:col>
      <xdr:colOff>2193925</xdr:colOff>
      <xdr:row>4</xdr:row>
      <xdr:rowOff>1549400</xdr:rowOff>
    </xdr:to>
    <xdr:pic>
      <xdr:nvPicPr>
        <xdr:cNvPr id="35" name="图片 34" descr="洗洁精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9199245" y="2929890"/>
          <a:ext cx="2183765" cy="15417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item.taobao.com/item.htm?priceTId=213e360317393338049986741e0643&amp;utparam={&quot;aplus_abtest&quot;:&quot;cabe18b1e5eb650044b5c054cb9f70de&quot;}&amp;id=862869203868&amp;ns=1&amp;abbucket=14&amp;xxc=taobaoSearch&amp;skuId=58535255513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4"/>
  <sheetViews>
    <sheetView view="pageBreakPreview" zoomScaleNormal="100" topLeftCell="A34" workbookViewId="0">
      <selection activeCell="P52" sqref="P52"/>
    </sheetView>
  </sheetViews>
  <sheetFormatPr defaultColWidth="9" defaultRowHeight="13.5"/>
  <cols>
    <col min="1" max="1" width="6.5" style="90" customWidth="1"/>
    <col min="2" max="2" width="18.5583333333333" style="91" customWidth="1"/>
    <col min="3" max="3" width="4.63333333333333" style="90" customWidth="1"/>
    <col min="4" max="4" width="9.38333333333333" style="62" customWidth="1"/>
    <col min="5" max="5" width="5.38333333333333" style="90" customWidth="1"/>
    <col min="6" max="6" width="11.6333333333333" style="90" customWidth="1"/>
    <col min="7" max="7" width="5.38333333333333" style="90" customWidth="1"/>
    <col min="8" max="8" width="9.75833333333333" style="90" customWidth="1"/>
    <col min="9" max="9" width="5.38333333333333" style="90" customWidth="1"/>
    <col min="10" max="10" width="9.13333333333333" style="90" customWidth="1"/>
    <col min="11" max="11" width="5.38333333333333" style="90" customWidth="1"/>
    <col min="12" max="12" width="8.88333333333333" style="90" customWidth="1"/>
    <col min="13" max="13" width="5.38333333333333" style="90" customWidth="1"/>
    <col min="14" max="15" width="10" style="90" customWidth="1"/>
    <col min="16" max="16" width="11.6333333333333" style="90" customWidth="1"/>
    <col min="17" max="17" width="15" style="90" customWidth="1"/>
    <col min="18" max="16384" width="9" style="90"/>
  </cols>
  <sheetData>
    <row r="1" s="90" customFormat="1" ht="28" customHeight="1" spans="1:17">
      <c r="A1" s="92" t="s">
        <v>0</v>
      </c>
      <c r="B1" s="93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</row>
    <row r="2" s="90" customFormat="1" ht="19" customHeight="1" spans="1:17">
      <c r="A2" s="95" t="s">
        <v>1</v>
      </c>
      <c r="B2" s="96"/>
      <c r="C2" s="95"/>
      <c r="D2" s="95"/>
      <c r="E2" s="95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="90" customFormat="1" ht="24" customHeight="1" spans="1:17">
      <c r="A3" s="97" t="s">
        <v>2</v>
      </c>
      <c r="B3" s="98" t="s">
        <v>3</v>
      </c>
      <c r="C3" s="98" t="s">
        <v>4</v>
      </c>
      <c r="D3" s="99" t="s">
        <v>5</v>
      </c>
      <c r="E3" s="100" t="s">
        <v>6</v>
      </c>
      <c r="F3" s="100"/>
      <c r="G3" s="100" t="s">
        <v>7</v>
      </c>
      <c r="H3" s="100"/>
      <c r="I3" s="100" t="s">
        <v>8</v>
      </c>
      <c r="J3" s="100"/>
      <c r="K3" s="100" t="s">
        <v>9</v>
      </c>
      <c r="L3" s="100"/>
      <c r="M3" s="100" t="s">
        <v>10</v>
      </c>
      <c r="N3" s="100"/>
      <c r="O3" s="100" t="s">
        <v>11</v>
      </c>
      <c r="P3" s="100"/>
      <c r="Q3" s="107" t="s">
        <v>12</v>
      </c>
    </row>
    <row r="4" s="90" customFormat="1" ht="34" customHeight="1" spans="1:17">
      <c r="A4" s="97"/>
      <c r="B4" s="98"/>
      <c r="C4" s="98"/>
      <c r="D4" s="98"/>
      <c r="E4" s="101" t="s">
        <v>13</v>
      </c>
      <c r="F4" s="102" t="s">
        <v>14</v>
      </c>
      <c r="G4" s="101" t="s">
        <v>13</v>
      </c>
      <c r="H4" s="102" t="s">
        <v>14</v>
      </c>
      <c r="I4" s="101" t="s">
        <v>13</v>
      </c>
      <c r="J4" s="102" t="s">
        <v>14</v>
      </c>
      <c r="K4" s="101" t="s">
        <v>13</v>
      </c>
      <c r="L4" s="102" t="s">
        <v>14</v>
      </c>
      <c r="M4" s="101" t="s">
        <v>13</v>
      </c>
      <c r="N4" s="102" t="s">
        <v>14</v>
      </c>
      <c r="O4" s="100" t="s">
        <v>13</v>
      </c>
      <c r="P4" s="100" t="s">
        <v>15</v>
      </c>
      <c r="Q4" s="108"/>
    </row>
    <row r="5" s="90" customFormat="1" ht="17" customHeight="1" spans="1:17">
      <c r="A5" s="97">
        <v>1</v>
      </c>
      <c r="B5" s="97" t="s">
        <v>16</v>
      </c>
      <c r="C5" s="111" t="s">
        <v>17</v>
      </c>
      <c r="D5" s="112">
        <v>2</v>
      </c>
      <c r="E5" s="148">
        <v>40</v>
      </c>
      <c r="F5" s="103">
        <f t="shared" ref="F5:F11" si="0">E5*D5</f>
        <v>80</v>
      </c>
      <c r="G5" s="117"/>
      <c r="H5" s="103">
        <f t="shared" ref="H5:H11" si="1">G5*D5</f>
        <v>0</v>
      </c>
      <c r="I5" s="104"/>
      <c r="J5" s="103">
        <f t="shared" ref="J5:J11" si="2">I5*D5</f>
        <v>0</v>
      </c>
      <c r="K5" s="104"/>
      <c r="L5" s="103">
        <f t="shared" ref="L5:L11" si="3">K5*D5</f>
        <v>0</v>
      </c>
      <c r="M5" s="104"/>
      <c r="N5" s="103">
        <f t="shared" ref="N5:N11" si="4">M5*D5</f>
        <v>0</v>
      </c>
      <c r="O5" s="106">
        <f t="shared" ref="O5:O11" si="5">E5+G5+I5+K5+M5</f>
        <v>40</v>
      </c>
      <c r="P5" s="123">
        <f t="shared" ref="P5:P11" si="6">N5+L5+J5+H5+F5</f>
        <v>80</v>
      </c>
      <c r="Q5" s="111" t="s">
        <v>18</v>
      </c>
    </row>
    <row r="6" s="90" customFormat="1" ht="17" customHeight="1" spans="1:17">
      <c r="A6" s="97">
        <v>2</v>
      </c>
      <c r="B6" s="97" t="s">
        <v>16</v>
      </c>
      <c r="C6" s="111" t="s">
        <v>17</v>
      </c>
      <c r="D6" s="112">
        <v>2</v>
      </c>
      <c r="E6" s="148">
        <v>50</v>
      </c>
      <c r="F6" s="103">
        <f t="shared" si="0"/>
        <v>100</v>
      </c>
      <c r="G6" s="117"/>
      <c r="H6" s="103">
        <f t="shared" si="1"/>
        <v>0</v>
      </c>
      <c r="I6" s="104"/>
      <c r="J6" s="103">
        <f t="shared" si="2"/>
        <v>0</v>
      </c>
      <c r="K6" s="104"/>
      <c r="L6" s="103">
        <f t="shared" si="3"/>
        <v>0</v>
      </c>
      <c r="M6" s="104"/>
      <c r="N6" s="103">
        <f t="shared" si="4"/>
        <v>0</v>
      </c>
      <c r="O6" s="106">
        <f t="shared" si="5"/>
        <v>50</v>
      </c>
      <c r="P6" s="123">
        <f t="shared" si="6"/>
        <v>100</v>
      </c>
      <c r="Q6" s="111" t="s">
        <v>19</v>
      </c>
    </row>
    <row r="7" s="90" customFormat="1" ht="17" customHeight="1" spans="1:17">
      <c r="A7" s="97">
        <v>3</v>
      </c>
      <c r="B7" s="73" t="s">
        <v>20</v>
      </c>
      <c r="C7" s="116" t="s">
        <v>17</v>
      </c>
      <c r="D7" s="112">
        <v>1</v>
      </c>
      <c r="E7" s="148">
        <v>60</v>
      </c>
      <c r="F7" s="103">
        <f t="shared" si="0"/>
        <v>60</v>
      </c>
      <c r="G7" s="104"/>
      <c r="H7" s="103">
        <f t="shared" si="1"/>
        <v>0</v>
      </c>
      <c r="I7" s="104"/>
      <c r="J7" s="103">
        <f t="shared" si="2"/>
        <v>0</v>
      </c>
      <c r="K7" s="104"/>
      <c r="L7" s="103">
        <f t="shared" si="3"/>
        <v>0</v>
      </c>
      <c r="M7" s="104"/>
      <c r="N7" s="103">
        <f t="shared" si="4"/>
        <v>0</v>
      </c>
      <c r="O7" s="106">
        <f t="shared" si="5"/>
        <v>60</v>
      </c>
      <c r="P7" s="123">
        <f t="shared" si="6"/>
        <v>60</v>
      </c>
      <c r="Q7" s="116"/>
    </row>
    <row r="8" s="90" customFormat="1" ht="17" customHeight="1" spans="1:17">
      <c r="A8" s="97">
        <v>4</v>
      </c>
      <c r="B8" s="97" t="s">
        <v>21</v>
      </c>
      <c r="C8" s="111" t="s">
        <v>17</v>
      </c>
      <c r="D8" s="112">
        <v>1</v>
      </c>
      <c r="E8" s="148">
        <v>100</v>
      </c>
      <c r="F8" s="103">
        <f t="shared" si="0"/>
        <v>100</v>
      </c>
      <c r="G8" s="117">
        <v>20</v>
      </c>
      <c r="H8" s="103">
        <f t="shared" si="1"/>
        <v>20</v>
      </c>
      <c r="I8" s="104">
        <v>15</v>
      </c>
      <c r="J8" s="103">
        <f t="shared" si="2"/>
        <v>15</v>
      </c>
      <c r="K8" s="117">
        <v>5</v>
      </c>
      <c r="L8" s="103">
        <f t="shared" si="3"/>
        <v>5</v>
      </c>
      <c r="M8" s="104">
        <v>20</v>
      </c>
      <c r="N8" s="103">
        <f t="shared" si="4"/>
        <v>20</v>
      </c>
      <c r="O8" s="106">
        <f t="shared" si="5"/>
        <v>160</v>
      </c>
      <c r="P8" s="123">
        <f t="shared" si="6"/>
        <v>160</v>
      </c>
      <c r="Q8" s="111"/>
    </row>
    <row r="9" s="90" customFormat="1" ht="17" customHeight="1" spans="1:17">
      <c r="A9" s="97">
        <v>5</v>
      </c>
      <c r="B9" s="98" t="s">
        <v>22</v>
      </c>
      <c r="C9" s="139" t="s">
        <v>23</v>
      </c>
      <c r="D9" s="112">
        <v>40</v>
      </c>
      <c r="E9" s="148"/>
      <c r="F9" s="103">
        <f t="shared" si="0"/>
        <v>0</v>
      </c>
      <c r="G9" s="117">
        <v>8</v>
      </c>
      <c r="H9" s="103">
        <f t="shared" si="1"/>
        <v>320</v>
      </c>
      <c r="I9" s="104">
        <v>8</v>
      </c>
      <c r="J9" s="103">
        <f t="shared" si="2"/>
        <v>320</v>
      </c>
      <c r="K9" s="117"/>
      <c r="L9" s="103">
        <f t="shared" si="3"/>
        <v>0</v>
      </c>
      <c r="M9" s="104">
        <v>6</v>
      </c>
      <c r="N9" s="103">
        <f t="shared" si="4"/>
        <v>240</v>
      </c>
      <c r="O9" s="106">
        <f t="shared" si="5"/>
        <v>22</v>
      </c>
      <c r="P9" s="123">
        <f t="shared" si="6"/>
        <v>880</v>
      </c>
      <c r="Q9" s="111"/>
    </row>
    <row r="10" s="90" customFormat="1" ht="17" customHeight="1" spans="1:17">
      <c r="A10" s="97">
        <v>6</v>
      </c>
      <c r="B10" s="98" t="s">
        <v>24</v>
      </c>
      <c r="C10" s="139" t="s">
        <v>17</v>
      </c>
      <c r="D10" s="112">
        <v>5</v>
      </c>
      <c r="E10" s="148"/>
      <c r="F10" s="103">
        <f t="shared" si="0"/>
        <v>0</v>
      </c>
      <c r="G10" s="117"/>
      <c r="H10" s="103">
        <f t="shared" si="1"/>
        <v>0</v>
      </c>
      <c r="I10" s="104"/>
      <c r="J10" s="103">
        <f t="shared" si="2"/>
        <v>0</v>
      </c>
      <c r="K10" s="117">
        <v>20</v>
      </c>
      <c r="L10" s="103">
        <f t="shared" si="3"/>
        <v>100</v>
      </c>
      <c r="M10" s="104"/>
      <c r="N10" s="103">
        <f t="shared" si="4"/>
        <v>0</v>
      </c>
      <c r="O10" s="106">
        <f t="shared" si="5"/>
        <v>20</v>
      </c>
      <c r="P10" s="123">
        <f t="shared" si="6"/>
        <v>100</v>
      </c>
      <c r="Q10" s="111" t="s">
        <v>25</v>
      </c>
    </row>
    <row r="11" s="90" customFormat="1" ht="17" customHeight="1" spans="1:17">
      <c r="A11" s="97">
        <v>7</v>
      </c>
      <c r="B11" s="98" t="s">
        <v>24</v>
      </c>
      <c r="C11" s="139" t="s">
        <v>17</v>
      </c>
      <c r="D11" s="112">
        <v>5</v>
      </c>
      <c r="E11" s="148"/>
      <c r="F11" s="103">
        <f t="shared" si="0"/>
        <v>0</v>
      </c>
      <c r="G11" s="117"/>
      <c r="H11" s="103">
        <f t="shared" si="1"/>
        <v>0</v>
      </c>
      <c r="I11" s="104"/>
      <c r="J11" s="103">
        <f t="shared" si="2"/>
        <v>0</v>
      </c>
      <c r="K11" s="117">
        <v>5</v>
      </c>
      <c r="L11" s="103">
        <f t="shared" si="3"/>
        <v>25</v>
      </c>
      <c r="M11" s="104"/>
      <c r="N11" s="103">
        <f t="shared" si="4"/>
        <v>0</v>
      </c>
      <c r="O11" s="106">
        <f t="shared" si="5"/>
        <v>5</v>
      </c>
      <c r="P11" s="123">
        <f t="shared" si="6"/>
        <v>25</v>
      </c>
      <c r="Q11" s="100" t="s">
        <v>26</v>
      </c>
    </row>
    <row r="12" s="90" customFormat="1" ht="17" customHeight="1" spans="1:17">
      <c r="A12" s="97">
        <v>8</v>
      </c>
      <c r="B12" s="98" t="s">
        <v>27</v>
      </c>
      <c r="C12" s="97" t="s">
        <v>28</v>
      </c>
      <c r="D12" s="112">
        <v>7</v>
      </c>
      <c r="E12" s="148">
        <v>10</v>
      </c>
      <c r="F12" s="103">
        <f t="shared" ref="F12:F51" si="7">E12*D12</f>
        <v>70</v>
      </c>
      <c r="G12" s="104"/>
      <c r="H12" s="103">
        <f t="shared" ref="H12:H40" si="8">G12*D12</f>
        <v>0</v>
      </c>
      <c r="I12" s="97"/>
      <c r="J12" s="103">
        <f t="shared" ref="J12:J40" si="9">I12*D12</f>
        <v>0</v>
      </c>
      <c r="K12" s="97"/>
      <c r="L12" s="103">
        <f t="shared" ref="L12:L40" si="10">K12*D12</f>
        <v>0</v>
      </c>
      <c r="M12" s="104"/>
      <c r="N12" s="103">
        <f t="shared" ref="N12:N40" si="11">M12*D12</f>
        <v>0</v>
      </c>
      <c r="O12" s="106">
        <f t="shared" ref="O12:O51" si="12">E12+G12+I12+K12+M12</f>
        <v>10</v>
      </c>
      <c r="P12" s="123">
        <f t="shared" ref="P12:P51" si="13">N12+L12+J12+H12+F12</f>
        <v>70</v>
      </c>
      <c r="Q12" s="111"/>
    </row>
    <row r="13" s="90" customFormat="1" ht="17" customHeight="1" spans="1:17">
      <c r="A13" s="97">
        <v>9</v>
      </c>
      <c r="B13" s="73" t="s">
        <v>29</v>
      </c>
      <c r="C13" s="116" t="s">
        <v>23</v>
      </c>
      <c r="D13" s="112">
        <v>30</v>
      </c>
      <c r="E13" s="148">
        <v>30</v>
      </c>
      <c r="F13" s="103">
        <f t="shared" si="7"/>
        <v>900</v>
      </c>
      <c r="G13" s="104"/>
      <c r="H13" s="103">
        <f t="shared" si="8"/>
        <v>0</v>
      </c>
      <c r="I13" s="104"/>
      <c r="J13" s="103">
        <f t="shared" si="9"/>
        <v>0</v>
      </c>
      <c r="K13" s="104">
        <v>2</v>
      </c>
      <c r="L13" s="103">
        <f t="shared" si="10"/>
        <v>60</v>
      </c>
      <c r="M13" s="104"/>
      <c r="N13" s="103">
        <f t="shared" si="11"/>
        <v>0</v>
      </c>
      <c r="O13" s="106">
        <f t="shared" si="12"/>
        <v>32</v>
      </c>
      <c r="P13" s="123">
        <f t="shared" si="13"/>
        <v>960</v>
      </c>
      <c r="Q13" s="111"/>
    </row>
    <row r="14" s="90" customFormat="1" ht="17" customHeight="1" spans="1:17">
      <c r="A14" s="97">
        <v>10</v>
      </c>
      <c r="B14" s="73" t="s">
        <v>30</v>
      </c>
      <c r="C14" s="116" t="s">
        <v>23</v>
      </c>
      <c r="D14" s="112">
        <v>2</v>
      </c>
      <c r="E14" s="148">
        <v>50</v>
      </c>
      <c r="F14" s="103">
        <f t="shared" si="7"/>
        <v>100</v>
      </c>
      <c r="G14" s="104">
        <v>20</v>
      </c>
      <c r="H14" s="103">
        <f t="shared" si="8"/>
        <v>40</v>
      </c>
      <c r="I14" s="104">
        <v>2</v>
      </c>
      <c r="J14" s="103">
        <f t="shared" si="9"/>
        <v>4</v>
      </c>
      <c r="K14" s="104"/>
      <c r="L14" s="103">
        <f t="shared" si="10"/>
        <v>0</v>
      </c>
      <c r="M14" s="104">
        <v>15</v>
      </c>
      <c r="N14" s="103">
        <f t="shared" si="11"/>
        <v>30</v>
      </c>
      <c r="O14" s="106">
        <f t="shared" si="12"/>
        <v>87</v>
      </c>
      <c r="P14" s="123">
        <f t="shared" si="13"/>
        <v>174</v>
      </c>
      <c r="Q14" s="111" t="s">
        <v>31</v>
      </c>
    </row>
    <row r="15" s="90" customFormat="1" ht="17" customHeight="1" spans="1:17">
      <c r="A15" s="97">
        <v>11</v>
      </c>
      <c r="B15" s="73" t="s">
        <v>32</v>
      </c>
      <c r="C15" s="116" t="s">
        <v>17</v>
      </c>
      <c r="D15" s="112">
        <v>70</v>
      </c>
      <c r="E15" s="148">
        <v>2</v>
      </c>
      <c r="F15" s="103">
        <f t="shared" si="7"/>
        <v>140</v>
      </c>
      <c r="G15" s="104"/>
      <c r="H15" s="103">
        <f t="shared" si="8"/>
        <v>0</v>
      </c>
      <c r="I15" s="104"/>
      <c r="J15" s="103">
        <f t="shared" si="9"/>
        <v>0</v>
      </c>
      <c r="K15" s="104"/>
      <c r="L15" s="103">
        <f t="shared" si="10"/>
        <v>0</v>
      </c>
      <c r="M15" s="104"/>
      <c r="N15" s="103">
        <f t="shared" si="11"/>
        <v>0</v>
      </c>
      <c r="O15" s="106">
        <f t="shared" si="12"/>
        <v>2</v>
      </c>
      <c r="P15" s="123">
        <f t="shared" si="13"/>
        <v>140</v>
      </c>
      <c r="Q15" s="111" t="s">
        <v>33</v>
      </c>
    </row>
    <row r="16" s="90" customFormat="1" ht="17" customHeight="1" spans="1:17">
      <c r="A16" s="97">
        <v>12</v>
      </c>
      <c r="B16" s="73" t="s">
        <v>32</v>
      </c>
      <c r="C16" s="116" t="s">
        <v>17</v>
      </c>
      <c r="D16" s="112">
        <v>20</v>
      </c>
      <c r="E16" s="148">
        <v>10</v>
      </c>
      <c r="F16" s="103">
        <f t="shared" si="7"/>
        <v>200</v>
      </c>
      <c r="G16" s="104"/>
      <c r="H16" s="103">
        <f t="shared" si="8"/>
        <v>0</v>
      </c>
      <c r="I16" s="104"/>
      <c r="J16" s="103">
        <f t="shared" si="9"/>
        <v>0</v>
      </c>
      <c r="K16" s="104"/>
      <c r="L16" s="103">
        <f t="shared" si="10"/>
        <v>0</v>
      </c>
      <c r="M16" s="104"/>
      <c r="N16" s="103">
        <f t="shared" si="11"/>
        <v>0</v>
      </c>
      <c r="O16" s="106">
        <f t="shared" si="12"/>
        <v>10</v>
      </c>
      <c r="P16" s="123">
        <f t="shared" si="13"/>
        <v>200</v>
      </c>
      <c r="Q16" s="111" t="s">
        <v>31</v>
      </c>
    </row>
    <row r="17" s="90" customFormat="1" ht="17" customHeight="1" spans="1:17">
      <c r="A17" s="97">
        <v>13</v>
      </c>
      <c r="B17" s="73" t="s">
        <v>34</v>
      </c>
      <c r="C17" s="116" t="s">
        <v>23</v>
      </c>
      <c r="D17" s="112">
        <v>10</v>
      </c>
      <c r="E17" s="148">
        <v>20</v>
      </c>
      <c r="F17" s="103">
        <f t="shared" si="7"/>
        <v>200</v>
      </c>
      <c r="G17" s="104"/>
      <c r="H17" s="103">
        <f t="shared" si="8"/>
        <v>0</v>
      </c>
      <c r="I17" s="104"/>
      <c r="J17" s="103">
        <f t="shared" si="9"/>
        <v>0</v>
      </c>
      <c r="K17" s="104"/>
      <c r="L17" s="103">
        <f t="shared" si="10"/>
        <v>0</v>
      </c>
      <c r="M17" s="104"/>
      <c r="N17" s="103">
        <f t="shared" si="11"/>
        <v>0</v>
      </c>
      <c r="O17" s="106">
        <f t="shared" si="12"/>
        <v>20</v>
      </c>
      <c r="P17" s="123">
        <f t="shared" si="13"/>
        <v>200</v>
      </c>
      <c r="Q17" s="111"/>
    </row>
    <row r="18" s="90" customFormat="1" ht="17" customHeight="1" spans="1:17">
      <c r="A18" s="97">
        <v>14</v>
      </c>
      <c r="B18" s="73" t="s">
        <v>35</v>
      </c>
      <c r="C18" s="116" t="s">
        <v>23</v>
      </c>
      <c r="D18" s="112">
        <v>10</v>
      </c>
      <c r="E18" s="148">
        <v>10</v>
      </c>
      <c r="F18" s="103">
        <f t="shared" si="7"/>
        <v>100</v>
      </c>
      <c r="G18" s="104"/>
      <c r="H18" s="103">
        <f t="shared" si="8"/>
        <v>0</v>
      </c>
      <c r="I18" s="104"/>
      <c r="J18" s="103">
        <f t="shared" si="9"/>
        <v>0</v>
      </c>
      <c r="K18" s="104"/>
      <c r="L18" s="103">
        <f t="shared" si="10"/>
        <v>0</v>
      </c>
      <c r="M18" s="104"/>
      <c r="N18" s="103">
        <f t="shared" si="11"/>
        <v>0</v>
      </c>
      <c r="O18" s="106">
        <f t="shared" si="12"/>
        <v>10</v>
      </c>
      <c r="P18" s="123">
        <f t="shared" si="13"/>
        <v>100</v>
      </c>
      <c r="Q18" s="111"/>
    </row>
    <row r="19" s="90" customFormat="1" ht="17" customHeight="1" spans="1:17">
      <c r="A19" s="97">
        <v>15</v>
      </c>
      <c r="B19" s="73" t="s">
        <v>36</v>
      </c>
      <c r="C19" s="116" t="s">
        <v>23</v>
      </c>
      <c r="D19" s="112">
        <v>10</v>
      </c>
      <c r="E19" s="148">
        <v>10</v>
      </c>
      <c r="F19" s="103">
        <f t="shared" si="7"/>
        <v>100</v>
      </c>
      <c r="G19" s="104"/>
      <c r="H19" s="103">
        <f t="shared" si="8"/>
        <v>0</v>
      </c>
      <c r="I19" s="104"/>
      <c r="J19" s="103">
        <f t="shared" si="9"/>
        <v>0</v>
      </c>
      <c r="K19" s="104"/>
      <c r="L19" s="103">
        <f t="shared" si="10"/>
        <v>0</v>
      </c>
      <c r="M19" s="104"/>
      <c r="N19" s="103">
        <f t="shared" si="11"/>
        <v>0</v>
      </c>
      <c r="O19" s="106">
        <f t="shared" si="12"/>
        <v>10</v>
      </c>
      <c r="P19" s="123">
        <f t="shared" si="13"/>
        <v>100</v>
      </c>
      <c r="Q19" s="116"/>
    </row>
    <row r="20" s="90" customFormat="1" ht="17" customHeight="1" spans="1:17">
      <c r="A20" s="97">
        <v>16</v>
      </c>
      <c r="B20" s="73" t="s">
        <v>37</v>
      </c>
      <c r="C20" s="116" t="s">
        <v>38</v>
      </c>
      <c r="D20" s="112">
        <v>20</v>
      </c>
      <c r="E20" s="148">
        <v>10</v>
      </c>
      <c r="F20" s="103">
        <f t="shared" si="7"/>
        <v>200</v>
      </c>
      <c r="G20" s="104"/>
      <c r="H20" s="103">
        <f t="shared" si="8"/>
        <v>0</v>
      </c>
      <c r="I20" s="104"/>
      <c r="J20" s="103">
        <f t="shared" si="9"/>
        <v>0</v>
      </c>
      <c r="K20" s="104"/>
      <c r="L20" s="103">
        <f t="shared" si="10"/>
        <v>0</v>
      </c>
      <c r="M20" s="104"/>
      <c r="N20" s="103">
        <f t="shared" si="11"/>
        <v>0</v>
      </c>
      <c r="O20" s="106">
        <f t="shared" si="12"/>
        <v>10</v>
      </c>
      <c r="P20" s="123">
        <f t="shared" si="13"/>
        <v>200</v>
      </c>
      <c r="Q20" s="116" t="s">
        <v>39</v>
      </c>
    </row>
    <row r="21" s="90" customFormat="1" ht="17" customHeight="1" spans="1:17">
      <c r="A21" s="97">
        <v>17</v>
      </c>
      <c r="B21" s="73" t="s">
        <v>40</v>
      </c>
      <c r="C21" s="116" t="s">
        <v>28</v>
      </c>
      <c r="D21" s="112">
        <v>5</v>
      </c>
      <c r="E21" s="148">
        <v>40</v>
      </c>
      <c r="F21" s="103">
        <f t="shared" si="7"/>
        <v>200</v>
      </c>
      <c r="G21" s="104">
        <v>20</v>
      </c>
      <c r="H21" s="103">
        <f t="shared" si="8"/>
        <v>100</v>
      </c>
      <c r="I21" s="104">
        <v>10</v>
      </c>
      <c r="J21" s="103">
        <f t="shared" si="9"/>
        <v>50</v>
      </c>
      <c r="K21" s="104">
        <v>5</v>
      </c>
      <c r="L21" s="103">
        <f t="shared" si="10"/>
        <v>25</v>
      </c>
      <c r="M21" s="104">
        <v>10</v>
      </c>
      <c r="N21" s="103">
        <f t="shared" si="11"/>
        <v>50</v>
      </c>
      <c r="O21" s="106">
        <f t="shared" si="12"/>
        <v>85</v>
      </c>
      <c r="P21" s="123">
        <f t="shared" si="13"/>
        <v>425</v>
      </c>
      <c r="Q21" s="116"/>
    </row>
    <row r="22" s="90" customFormat="1" ht="17" customHeight="1" spans="1:17">
      <c r="A22" s="97">
        <v>18</v>
      </c>
      <c r="B22" s="73" t="s">
        <v>41</v>
      </c>
      <c r="C22" s="116" t="s">
        <v>17</v>
      </c>
      <c r="D22" s="112">
        <v>10</v>
      </c>
      <c r="E22" s="148">
        <v>4</v>
      </c>
      <c r="F22" s="103">
        <f t="shared" si="7"/>
        <v>40</v>
      </c>
      <c r="G22" s="104"/>
      <c r="H22" s="103">
        <f t="shared" si="8"/>
        <v>0</v>
      </c>
      <c r="I22" s="104"/>
      <c r="J22" s="103">
        <f t="shared" si="9"/>
        <v>0</v>
      </c>
      <c r="K22" s="104"/>
      <c r="L22" s="103">
        <f t="shared" si="10"/>
        <v>0</v>
      </c>
      <c r="M22" s="104"/>
      <c r="N22" s="103">
        <f t="shared" si="11"/>
        <v>0</v>
      </c>
      <c r="O22" s="106">
        <f t="shared" si="12"/>
        <v>4</v>
      </c>
      <c r="P22" s="123">
        <f t="shared" si="13"/>
        <v>40</v>
      </c>
      <c r="Q22" s="116"/>
    </row>
    <row r="23" s="90" customFormat="1" ht="17" customHeight="1" spans="1:17">
      <c r="A23" s="97">
        <v>19</v>
      </c>
      <c r="B23" s="73" t="s">
        <v>42</v>
      </c>
      <c r="C23" s="116" t="s">
        <v>23</v>
      </c>
      <c r="D23" s="112">
        <v>2</v>
      </c>
      <c r="E23" s="148">
        <v>28</v>
      </c>
      <c r="F23" s="103">
        <f t="shared" si="7"/>
        <v>56</v>
      </c>
      <c r="G23" s="104"/>
      <c r="H23" s="103">
        <f t="shared" si="8"/>
        <v>0</v>
      </c>
      <c r="I23" s="104"/>
      <c r="J23" s="103">
        <f t="shared" si="9"/>
        <v>0</v>
      </c>
      <c r="K23" s="104">
        <v>5</v>
      </c>
      <c r="L23" s="103">
        <f t="shared" si="10"/>
        <v>10</v>
      </c>
      <c r="M23" s="104"/>
      <c r="N23" s="103">
        <f t="shared" si="11"/>
        <v>0</v>
      </c>
      <c r="O23" s="106">
        <f t="shared" si="12"/>
        <v>33</v>
      </c>
      <c r="P23" s="123">
        <f t="shared" si="13"/>
        <v>66</v>
      </c>
      <c r="Q23" s="116"/>
    </row>
    <row r="24" s="90" customFormat="1" ht="17" customHeight="1" spans="1:17">
      <c r="A24" s="97">
        <v>20</v>
      </c>
      <c r="B24" s="73" t="s">
        <v>43</v>
      </c>
      <c r="C24" s="116" t="s">
        <v>17</v>
      </c>
      <c r="D24" s="112">
        <v>10</v>
      </c>
      <c r="E24" s="148">
        <v>6</v>
      </c>
      <c r="F24" s="103">
        <f t="shared" si="7"/>
        <v>60</v>
      </c>
      <c r="G24" s="104"/>
      <c r="H24" s="103">
        <f t="shared" si="8"/>
        <v>0</v>
      </c>
      <c r="I24" s="104"/>
      <c r="J24" s="103">
        <f t="shared" si="9"/>
        <v>0</v>
      </c>
      <c r="K24" s="104"/>
      <c r="L24" s="103">
        <f t="shared" si="10"/>
        <v>0</v>
      </c>
      <c r="M24" s="104"/>
      <c r="N24" s="103">
        <f t="shared" si="11"/>
        <v>0</v>
      </c>
      <c r="O24" s="106">
        <f t="shared" si="12"/>
        <v>6</v>
      </c>
      <c r="P24" s="123">
        <f t="shared" si="13"/>
        <v>60</v>
      </c>
      <c r="Q24" s="116"/>
    </row>
    <row r="25" s="90" customFormat="1" ht="17" customHeight="1" spans="1:17">
      <c r="A25" s="97">
        <v>21</v>
      </c>
      <c r="B25" s="73" t="s">
        <v>44</v>
      </c>
      <c r="C25" s="116" t="s">
        <v>17</v>
      </c>
      <c r="D25" s="112">
        <v>200</v>
      </c>
      <c r="E25" s="148">
        <v>3</v>
      </c>
      <c r="F25" s="103">
        <f t="shared" si="7"/>
        <v>600</v>
      </c>
      <c r="G25" s="104"/>
      <c r="H25" s="103">
        <f t="shared" si="8"/>
        <v>0</v>
      </c>
      <c r="I25" s="104"/>
      <c r="J25" s="103">
        <f t="shared" si="9"/>
        <v>0</v>
      </c>
      <c r="K25" s="104"/>
      <c r="L25" s="103">
        <f t="shared" si="10"/>
        <v>0</v>
      </c>
      <c r="M25" s="104"/>
      <c r="N25" s="103">
        <f t="shared" si="11"/>
        <v>0</v>
      </c>
      <c r="O25" s="106">
        <f t="shared" si="12"/>
        <v>3</v>
      </c>
      <c r="P25" s="123">
        <f t="shared" si="13"/>
        <v>600</v>
      </c>
      <c r="Q25" s="116"/>
    </row>
    <row r="26" s="90" customFormat="1" ht="17" customHeight="1" spans="1:17">
      <c r="A26" s="97">
        <v>22</v>
      </c>
      <c r="B26" s="73" t="s">
        <v>45</v>
      </c>
      <c r="C26" s="116" t="s">
        <v>38</v>
      </c>
      <c r="D26" s="112">
        <v>10</v>
      </c>
      <c r="E26" s="148">
        <v>10</v>
      </c>
      <c r="F26" s="103">
        <f t="shared" si="7"/>
        <v>100</v>
      </c>
      <c r="G26" s="104"/>
      <c r="H26" s="103">
        <f t="shared" si="8"/>
        <v>0</v>
      </c>
      <c r="I26" s="104"/>
      <c r="J26" s="103">
        <f t="shared" si="9"/>
        <v>0</v>
      </c>
      <c r="K26" s="104"/>
      <c r="L26" s="103">
        <f t="shared" si="10"/>
        <v>0</v>
      </c>
      <c r="M26" s="104"/>
      <c r="N26" s="103">
        <f t="shared" si="11"/>
        <v>0</v>
      </c>
      <c r="O26" s="106">
        <f t="shared" si="12"/>
        <v>10</v>
      </c>
      <c r="P26" s="123">
        <f t="shared" si="13"/>
        <v>100</v>
      </c>
      <c r="Q26" s="116"/>
    </row>
    <row r="27" s="90" customFormat="1" ht="17" customHeight="1" spans="1:17">
      <c r="A27" s="97">
        <v>23</v>
      </c>
      <c r="B27" s="73" t="s">
        <v>46</v>
      </c>
      <c r="C27" s="116" t="s">
        <v>47</v>
      </c>
      <c r="D27" s="112">
        <v>1</v>
      </c>
      <c r="E27" s="148">
        <v>155</v>
      </c>
      <c r="F27" s="103">
        <f t="shared" si="7"/>
        <v>155</v>
      </c>
      <c r="G27" s="104"/>
      <c r="H27" s="103">
        <f t="shared" si="8"/>
        <v>0</v>
      </c>
      <c r="I27" s="104"/>
      <c r="J27" s="103">
        <f t="shared" si="9"/>
        <v>0</v>
      </c>
      <c r="K27" s="104"/>
      <c r="L27" s="103">
        <f t="shared" si="10"/>
        <v>0</v>
      </c>
      <c r="M27" s="104"/>
      <c r="N27" s="103">
        <f t="shared" si="11"/>
        <v>0</v>
      </c>
      <c r="O27" s="106">
        <f t="shared" si="12"/>
        <v>155</v>
      </c>
      <c r="P27" s="123">
        <f t="shared" si="13"/>
        <v>155</v>
      </c>
      <c r="Q27" s="116" t="s">
        <v>48</v>
      </c>
    </row>
    <row r="28" s="90" customFormat="1" ht="17" customHeight="1" spans="1:17">
      <c r="A28" s="97">
        <v>24</v>
      </c>
      <c r="B28" s="73" t="s">
        <v>49</v>
      </c>
      <c r="C28" s="116" t="s">
        <v>47</v>
      </c>
      <c r="D28" s="112">
        <v>1</v>
      </c>
      <c r="E28" s="148">
        <v>150</v>
      </c>
      <c r="F28" s="103">
        <f t="shared" si="7"/>
        <v>150</v>
      </c>
      <c r="G28" s="104">
        <v>200</v>
      </c>
      <c r="H28" s="103">
        <f t="shared" si="8"/>
        <v>200</v>
      </c>
      <c r="I28" s="104">
        <v>30</v>
      </c>
      <c r="J28" s="103">
        <f t="shared" si="9"/>
        <v>30</v>
      </c>
      <c r="K28" s="104">
        <v>50</v>
      </c>
      <c r="L28" s="103">
        <f t="shared" si="10"/>
        <v>50</v>
      </c>
      <c r="M28" s="104">
        <v>40</v>
      </c>
      <c r="N28" s="103">
        <f t="shared" si="11"/>
        <v>40</v>
      </c>
      <c r="O28" s="106">
        <f t="shared" si="12"/>
        <v>470</v>
      </c>
      <c r="P28" s="123">
        <f t="shared" si="13"/>
        <v>470</v>
      </c>
      <c r="Q28" s="116" t="s">
        <v>50</v>
      </c>
    </row>
    <row r="29" s="90" customFormat="1" ht="17" customHeight="1" spans="1:17">
      <c r="A29" s="97">
        <v>25</v>
      </c>
      <c r="B29" s="73" t="s">
        <v>49</v>
      </c>
      <c r="C29" s="116" t="s">
        <v>47</v>
      </c>
      <c r="D29" s="112">
        <v>5</v>
      </c>
      <c r="E29" s="148">
        <v>50</v>
      </c>
      <c r="F29" s="103">
        <f t="shared" si="7"/>
        <v>250</v>
      </c>
      <c r="G29" s="104"/>
      <c r="H29" s="103">
        <f t="shared" si="8"/>
        <v>0</v>
      </c>
      <c r="I29" s="104"/>
      <c r="J29" s="103">
        <f t="shared" si="9"/>
        <v>0</v>
      </c>
      <c r="K29" s="104">
        <v>10</v>
      </c>
      <c r="L29" s="103">
        <f t="shared" si="10"/>
        <v>50</v>
      </c>
      <c r="M29" s="104"/>
      <c r="N29" s="103">
        <f t="shared" si="11"/>
        <v>0</v>
      </c>
      <c r="O29" s="106">
        <f t="shared" si="12"/>
        <v>60</v>
      </c>
      <c r="P29" s="123">
        <f t="shared" si="13"/>
        <v>300</v>
      </c>
      <c r="Q29" s="116" t="s">
        <v>51</v>
      </c>
    </row>
    <row r="30" s="90" customFormat="1" ht="17" customHeight="1" spans="1:17">
      <c r="A30" s="97">
        <v>26</v>
      </c>
      <c r="B30" s="73" t="s">
        <v>52</v>
      </c>
      <c r="C30" s="116" t="s">
        <v>17</v>
      </c>
      <c r="D30" s="112">
        <v>20</v>
      </c>
      <c r="E30" s="148">
        <v>50</v>
      </c>
      <c r="F30" s="103">
        <f t="shared" si="7"/>
        <v>1000</v>
      </c>
      <c r="G30" s="104"/>
      <c r="H30" s="103">
        <f t="shared" si="8"/>
        <v>0</v>
      </c>
      <c r="I30" s="104"/>
      <c r="J30" s="103">
        <f t="shared" si="9"/>
        <v>0</v>
      </c>
      <c r="K30" s="104"/>
      <c r="L30" s="103">
        <f t="shared" si="10"/>
        <v>0</v>
      </c>
      <c r="M30" s="104"/>
      <c r="N30" s="103">
        <f t="shared" si="11"/>
        <v>0</v>
      </c>
      <c r="O30" s="106">
        <f t="shared" si="12"/>
        <v>50</v>
      </c>
      <c r="P30" s="123">
        <f t="shared" si="13"/>
        <v>1000</v>
      </c>
      <c r="Q30" s="116" t="s">
        <v>53</v>
      </c>
    </row>
    <row r="31" s="90" customFormat="1" ht="17" customHeight="1" spans="1:17">
      <c r="A31" s="97">
        <v>27</v>
      </c>
      <c r="B31" s="73" t="s">
        <v>54</v>
      </c>
      <c r="C31" s="116" t="s">
        <v>17</v>
      </c>
      <c r="D31" s="112">
        <v>10</v>
      </c>
      <c r="E31" s="148">
        <v>100</v>
      </c>
      <c r="F31" s="103">
        <f t="shared" si="7"/>
        <v>1000</v>
      </c>
      <c r="G31" s="104"/>
      <c r="H31" s="103">
        <f t="shared" si="8"/>
        <v>0</v>
      </c>
      <c r="I31" s="104"/>
      <c r="J31" s="103">
        <f t="shared" si="9"/>
        <v>0</v>
      </c>
      <c r="K31" s="104"/>
      <c r="L31" s="103">
        <f t="shared" si="10"/>
        <v>0</v>
      </c>
      <c r="M31" s="104"/>
      <c r="N31" s="103">
        <f t="shared" si="11"/>
        <v>0</v>
      </c>
      <c r="O31" s="106">
        <f t="shared" si="12"/>
        <v>100</v>
      </c>
      <c r="P31" s="123">
        <f t="shared" si="13"/>
        <v>1000</v>
      </c>
      <c r="Q31" s="116" t="s">
        <v>53</v>
      </c>
    </row>
    <row r="32" s="90" customFormat="1" ht="28" customHeight="1" spans="1:17">
      <c r="A32" s="97">
        <v>28</v>
      </c>
      <c r="B32" s="73" t="s">
        <v>55</v>
      </c>
      <c r="C32" s="116" t="s">
        <v>38</v>
      </c>
      <c r="D32" s="112">
        <v>10</v>
      </c>
      <c r="E32" s="148">
        <v>100</v>
      </c>
      <c r="F32" s="103">
        <f t="shared" si="7"/>
        <v>1000</v>
      </c>
      <c r="G32" s="104"/>
      <c r="H32" s="103">
        <f t="shared" si="8"/>
        <v>0</v>
      </c>
      <c r="I32" s="104"/>
      <c r="J32" s="103">
        <f t="shared" si="9"/>
        <v>0</v>
      </c>
      <c r="K32" s="104">
        <v>20</v>
      </c>
      <c r="L32" s="103">
        <f t="shared" si="10"/>
        <v>200</v>
      </c>
      <c r="M32" s="104"/>
      <c r="N32" s="103">
        <f t="shared" si="11"/>
        <v>0</v>
      </c>
      <c r="O32" s="106">
        <f t="shared" si="12"/>
        <v>120</v>
      </c>
      <c r="P32" s="123">
        <f t="shared" si="13"/>
        <v>1200</v>
      </c>
      <c r="Q32" s="153" t="s">
        <v>56</v>
      </c>
    </row>
    <row r="33" s="90" customFormat="1" ht="17" customHeight="1" spans="1:17">
      <c r="A33" s="97">
        <v>29</v>
      </c>
      <c r="B33" s="73" t="s">
        <v>57</v>
      </c>
      <c r="C33" s="116" t="s">
        <v>17</v>
      </c>
      <c r="D33" s="112">
        <v>8</v>
      </c>
      <c r="E33" s="148">
        <v>50</v>
      </c>
      <c r="F33" s="103">
        <f t="shared" si="7"/>
        <v>400</v>
      </c>
      <c r="G33" s="104"/>
      <c r="H33" s="103">
        <f t="shared" si="8"/>
        <v>0</v>
      </c>
      <c r="I33" s="104"/>
      <c r="J33" s="103">
        <f t="shared" si="9"/>
        <v>0</v>
      </c>
      <c r="K33" s="104"/>
      <c r="L33" s="103">
        <f t="shared" si="10"/>
        <v>0</v>
      </c>
      <c r="M33" s="104"/>
      <c r="N33" s="103">
        <f t="shared" si="11"/>
        <v>0</v>
      </c>
      <c r="O33" s="106">
        <f t="shared" si="12"/>
        <v>50</v>
      </c>
      <c r="P33" s="123">
        <f t="shared" si="13"/>
        <v>400</v>
      </c>
      <c r="Q33" s="116" t="s">
        <v>53</v>
      </c>
    </row>
    <row r="34" s="90" customFormat="1" ht="17" customHeight="1" spans="1:17">
      <c r="A34" s="97">
        <v>30</v>
      </c>
      <c r="B34" s="73" t="s">
        <v>58</v>
      </c>
      <c r="C34" s="116" t="s">
        <v>17</v>
      </c>
      <c r="D34" s="112">
        <v>15</v>
      </c>
      <c r="E34" s="148">
        <v>50</v>
      </c>
      <c r="F34" s="103">
        <f t="shared" si="7"/>
        <v>750</v>
      </c>
      <c r="G34" s="104"/>
      <c r="H34" s="103">
        <f t="shared" si="8"/>
        <v>0</v>
      </c>
      <c r="I34" s="104"/>
      <c r="J34" s="103">
        <f t="shared" si="9"/>
        <v>0</v>
      </c>
      <c r="K34" s="104"/>
      <c r="L34" s="103">
        <f t="shared" si="10"/>
        <v>0</v>
      </c>
      <c r="M34" s="104"/>
      <c r="N34" s="103">
        <f t="shared" si="11"/>
        <v>0</v>
      </c>
      <c r="O34" s="106">
        <f t="shared" si="12"/>
        <v>50</v>
      </c>
      <c r="P34" s="123">
        <f t="shared" si="13"/>
        <v>750</v>
      </c>
      <c r="Q34" s="116" t="s">
        <v>59</v>
      </c>
    </row>
    <row r="35" s="90" customFormat="1" ht="17" customHeight="1" spans="1:17">
      <c r="A35" s="97">
        <v>31</v>
      </c>
      <c r="B35" s="73" t="s">
        <v>60</v>
      </c>
      <c r="C35" s="116" t="s">
        <v>61</v>
      </c>
      <c r="D35" s="112">
        <v>10</v>
      </c>
      <c r="E35" s="148">
        <v>10</v>
      </c>
      <c r="F35" s="103">
        <f t="shared" si="7"/>
        <v>100</v>
      </c>
      <c r="G35" s="104"/>
      <c r="H35" s="103">
        <f t="shared" si="8"/>
        <v>0</v>
      </c>
      <c r="I35" s="104"/>
      <c r="J35" s="103">
        <f t="shared" si="9"/>
        <v>0</v>
      </c>
      <c r="K35" s="104">
        <v>10</v>
      </c>
      <c r="L35" s="103">
        <f t="shared" si="10"/>
        <v>100</v>
      </c>
      <c r="M35" s="104"/>
      <c r="N35" s="103">
        <f t="shared" si="11"/>
        <v>0</v>
      </c>
      <c r="O35" s="106">
        <f t="shared" si="12"/>
        <v>20</v>
      </c>
      <c r="P35" s="123">
        <f t="shared" si="13"/>
        <v>200</v>
      </c>
      <c r="Q35" s="116" t="s">
        <v>53</v>
      </c>
    </row>
    <row r="36" s="90" customFormat="1" ht="17" customHeight="1" spans="1:17">
      <c r="A36" s="97">
        <v>32</v>
      </c>
      <c r="B36" s="73" t="s">
        <v>62</v>
      </c>
      <c r="C36" s="116" t="s">
        <v>23</v>
      </c>
      <c r="D36" s="112">
        <v>26</v>
      </c>
      <c r="E36" s="148">
        <v>5</v>
      </c>
      <c r="F36" s="103">
        <f t="shared" si="7"/>
        <v>130</v>
      </c>
      <c r="G36" s="104"/>
      <c r="H36" s="103">
        <f t="shared" si="8"/>
        <v>0</v>
      </c>
      <c r="I36" s="104"/>
      <c r="J36" s="103">
        <f t="shared" si="9"/>
        <v>0</v>
      </c>
      <c r="K36" s="104"/>
      <c r="L36" s="103">
        <f t="shared" si="10"/>
        <v>0</v>
      </c>
      <c r="M36" s="104"/>
      <c r="N36" s="103">
        <f t="shared" si="11"/>
        <v>0</v>
      </c>
      <c r="O36" s="106">
        <f t="shared" si="12"/>
        <v>5</v>
      </c>
      <c r="P36" s="123">
        <f t="shared" si="13"/>
        <v>130</v>
      </c>
      <c r="Q36" s="116"/>
    </row>
    <row r="37" s="90" customFormat="1" ht="22.5" spans="1:17">
      <c r="A37" s="97">
        <v>33</v>
      </c>
      <c r="B37" s="73" t="s">
        <v>63</v>
      </c>
      <c r="C37" s="116" t="s">
        <v>23</v>
      </c>
      <c r="D37" s="112">
        <v>200</v>
      </c>
      <c r="E37" s="148">
        <v>2</v>
      </c>
      <c r="F37" s="103">
        <f t="shared" si="7"/>
        <v>400</v>
      </c>
      <c r="G37" s="104"/>
      <c r="H37" s="103">
        <f t="shared" si="8"/>
        <v>0</v>
      </c>
      <c r="I37" s="104"/>
      <c r="J37" s="103">
        <f t="shared" si="9"/>
        <v>0</v>
      </c>
      <c r="K37" s="104"/>
      <c r="L37" s="103">
        <f t="shared" si="10"/>
        <v>0</v>
      </c>
      <c r="M37" s="104"/>
      <c r="N37" s="103">
        <f t="shared" si="11"/>
        <v>0</v>
      </c>
      <c r="O37" s="106">
        <f t="shared" si="12"/>
        <v>2</v>
      </c>
      <c r="P37" s="123">
        <f t="shared" si="13"/>
        <v>400</v>
      </c>
      <c r="Q37" s="154" t="s">
        <v>64</v>
      </c>
    </row>
    <row r="38" s="90" customFormat="1" ht="17" customHeight="1" spans="1:17">
      <c r="A38" s="97">
        <v>34</v>
      </c>
      <c r="B38" s="73" t="s">
        <v>65</v>
      </c>
      <c r="C38" s="116" t="s">
        <v>17</v>
      </c>
      <c r="D38" s="112">
        <v>10</v>
      </c>
      <c r="E38" s="148">
        <v>10</v>
      </c>
      <c r="F38" s="103">
        <f t="shared" si="7"/>
        <v>100</v>
      </c>
      <c r="G38" s="104"/>
      <c r="H38" s="103">
        <f t="shared" si="8"/>
        <v>0</v>
      </c>
      <c r="I38" s="104"/>
      <c r="J38" s="103">
        <f t="shared" si="9"/>
        <v>0</v>
      </c>
      <c r="K38" s="104"/>
      <c r="L38" s="103">
        <f t="shared" si="10"/>
        <v>0</v>
      </c>
      <c r="M38" s="104"/>
      <c r="N38" s="103">
        <f t="shared" si="11"/>
        <v>0</v>
      </c>
      <c r="O38" s="106">
        <f t="shared" si="12"/>
        <v>10</v>
      </c>
      <c r="P38" s="123">
        <f t="shared" si="13"/>
        <v>100</v>
      </c>
      <c r="Q38" s="116"/>
    </row>
    <row r="39" s="90" customFormat="1" ht="17" customHeight="1" spans="1:17">
      <c r="A39" s="97">
        <v>35</v>
      </c>
      <c r="B39" s="149" t="s">
        <v>66</v>
      </c>
      <c r="C39" s="116" t="s">
        <v>17</v>
      </c>
      <c r="D39" s="112">
        <v>2</v>
      </c>
      <c r="E39" s="148">
        <v>10</v>
      </c>
      <c r="F39" s="103">
        <f t="shared" si="7"/>
        <v>20</v>
      </c>
      <c r="G39" s="104"/>
      <c r="H39" s="103">
        <f t="shared" si="8"/>
        <v>0</v>
      </c>
      <c r="I39" s="104"/>
      <c r="J39" s="103">
        <f t="shared" si="9"/>
        <v>0</v>
      </c>
      <c r="K39" s="104"/>
      <c r="L39" s="103">
        <f t="shared" si="10"/>
        <v>0</v>
      </c>
      <c r="M39" s="104"/>
      <c r="N39" s="103">
        <f t="shared" si="11"/>
        <v>0</v>
      </c>
      <c r="O39" s="106">
        <f t="shared" si="12"/>
        <v>10</v>
      </c>
      <c r="P39" s="123">
        <f t="shared" si="13"/>
        <v>20</v>
      </c>
      <c r="Q39" s="124" t="s">
        <v>67</v>
      </c>
    </row>
    <row r="40" s="90" customFormat="1" ht="17" customHeight="1" spans="1:17">
      <c r="A40" s="97">
        <v>36</v>
      </c>
      <c r="B40" s="149" t="s">
        <v>68</v>
      </c>
      <c r="C40" s="116" t="s">
        <v>17</v>
      </c>
      <c r="D40" s="112">
        <v>2</v>
      </c>
      <c r="E40" s="148">
        <v>200</v>
      </c>
      <c r="F40" s="103">
        <f t="shared" si="7"/>
        <v>400</v>
      </c>
      <c r="G40" s="104"/>
      <c r="H40" s="103">
        <f t="shared" si="8"/>
        <v>0</v>
      </c>
      <c r="I40" s="104"/>
      <c r="J40" s="103">
        <f t="shared" si="9"/>
        <v>0</v>
      </c>
      <c r="K40" s="104"/>
      <c r="L40" s="103">
        <f t="shared" si="10"/>
        <v>0</v>
      </c>
      <c r="M40" s="104"/>
      <c r="N40" s="103">
        <f t="shared" si="11"/>
        <v>0</v>
      </c>
      <c r="O40" s="106">
        <f t="shared" si="12"/>
        <v>200</v>
      </c>
      <c r="P40" s="123">
        <f t="shared" si="13"/>
        <v>400</v>
      </c>
      <c r="Q40" s="124" t="s">
        <v>67</v>
      </c>
    </row>
    <row r="41" s="90" customFormat="1" ht="17" customHeight="1" spans="1:17">
      <c r="A41" s="97">
        <v>37</v>
      </c>
      <c r="B41" s="150" t="s">
        <v>69</v>
      </c>
      <c r="C41" s="124" t="s">
        <v>17</v>
      </c>
      <c r="D41" s="103">
        <v>2</v>
      </c>
      <c r="E41" s="151">
        <v>100</v>
      </c>
      <c r="F41" s="103">
        <f t="shared" si="7"/>
        <v>200</v>
      </c>
      <c r="G41" s="104"/>
      <c r="H41" s="103">
        <f t="shared" ref="H41:H51" si="14">G41*D41</f>
        <v>0</v>
      </c>
      <c r="I41" s="104"/>
      <c r="J41" s="103">
        <f t="shared" ref="J41:J51" si="15">I41*D41</f>
        <v>0</v>
      </c>
      <c r="K41" s="104"/>
      <c r="L41" s="103">
        <f t="shared" ref="L41:L51" si="16">K41*D41</f>
        <v>0</v>
      </c>
      <c r="M41" s="152"/>
      <c r="N41" s="103">
        <f t="shared" ref="N41:N51" si="17">M41*D41</f>
        <v>0</v>
      </c>
      <c r="O41" s="106">
        <f t="shared" si="12"/>
        <v>100</v>
      </c>
      <c r="P41" s="123">
        <f t="shared" si="13"/>
        <v>200</v>
      </c>
      <c r="Q41" s="124" t="s">
        <v>67</v>
      </c>
    </row>
    <row r="42" s="90" customFormat="1" ht="17" customHeight="1" spans="1:17">
      <c r="A42" s="97">
        <v>38</v>
      </c>
      <c r="B42" s="100" t="s">
        <v>70</v>
      </c>
      <c r="C42" s="100" t="s">
        <v>38</v>
      </c>
      <c r="D42" s="112">
        <v>15</v>
      </c>
      <c r="E42" s="148">
        <v>20</v>
      </c>
      <c r="F42" s="103">
        <f t="shared" si="7"/>
        <v>300</v>
      </c>
      <c r="G42" s="104">
        <v>20</v>
      </c>
      <c r="H42" s="103">
        <f t="shared" si="14"/>
        <v>300</v>
      </c>
      <c r="I42" s="104">
        <v>10</v>
      </c>
      <c r="J42" s="103">
        <f t="shared" si="15"/>
        <v>150</v>
      </c>
      <c r="K42" s="104">
        <v>25</v>
      </c>
      <c r="L42" s="103">
        <f t="shared" si="16"/>
        <v>375</v>
      </c>
      <c r="M42" s="152">
        <v>10</v>
      </c>
      <c r="N42" s="103">
        <f t="shared" si="17"/>
        <v>150</v>
      </c>
      <c r="O42" s="106">
        <f t="shared" si="12"/>
        <v>85</v>
      </c>
      <c r="P42" s="123">
        <f t="shared" si="13"/>
        <v>1275</v>
      </c>
      <c r="Q42" s="97"/>
    </row>
    <row r="43" s="90" customFormat="1" ht="17" customHeight="1" spans="1:17">
      <c r="A43" s="97">
        <v>39</v>
      </c>
      <c r="B43" s="97" t="s">
        <v>71</v>
      </c>
      <c r="C43" s="97" t="s">
        <v>72</v>
      </c>
      <c r="D43" s="112">
        <v>15</v>
      </c>
      <c r="E43" s="148">
        <v>10</v>
      </c>
      <c r="F43" s="103">
        <f t="shared" si="7"/>
        <v>150</v>
      </c>
      <c r="G43" s="104">
        <v>4</v>
      </c>
      <c r="H43" s="103">
        <f t="shared" si="14"/>
        <v>60</v>
      </c>
      <c r="I43" s="104">
        <v>1</v>
      </c>
      <c r="J43" s="103">
        <f t="shared" si="15"/>
        <v>15</v>
      </c>
      <c r="K43" s="104">
        <v>3</v>
      </c>
      <c r="L43" s="103">
        <f t="shared" si="16"/>
        <v>45</v>
      </c>
      <c r="M43" s="104">
        <v>2</v>
      </c>
      <c r="N43" s="103">
        <f t="shared" si="17"/>
        <v>30</v>
      </c>
      <c r="O43" s="106">
        <f t="shared" si="12"/>
        <v>20</v>
      </c>
      <c r="P43" s="123">
        <f t="shared" si="13"/>
        <v>300</v>
      </c>
      <c r="Q43" s="97" t="s">
        <v>73</v>
      </c>
    </row>
    <row r="44" s="90" customFormat="1" ht="17" customHeight="1" spans="1:17">
      <c r="A44" s="97">
        <v>40</v>
      </c>
      <c r="B44" s="97" t="s">
        <v>74</v>
      </c>
      <c r="C44" s="97" t="s">
        <v>72</v>
      </c>
      <c r="D44" s="112">
        <v>15</v>
      </c>
      <c r="E44" s="148">
        <v>1</v>
      </c>
      <c r="F44" s="103">
        <f t="shared" si="7"/>
        <v>15</v>
      </c>
      <c r="G44" s="104"/>
      <c r="H44" s="103">
        <f t="shared" si="14"/>
        <v>0</v>
      </c>
      <c r="I44" s="104"/>
      <c r="J44" s="103">
        <f t="shared" si="15"/>
        <v>0</v>
      </c>
      <c r="K44" s="104">
        <v>1</v>
      </c>
      <c r="L44" s="103">
        <f t="shared" si="16"/>
        <v>15</v>
      </c>
      <c r="M44" s="104"/>
      <c r="N44" s="103">
        <f t="shared" si="17"/>
        <v>0</v>
      </c>
      <c r="O44" s="106">
        <f t="shared" si="12"/>
        <v>2</v>
      </c>
      <c r="P44" s="123">
        <f t="shared" si="13"/>
        <v>30</v>
      </c>
      <c r="Q44" s="97" t="s">
        <v>73</v>
      </c>
    </row>
    <row r="45" s="90" customFormat="1" ht="17" customHeight="1" spans="1:17">
      <c r="A45" s="97">
        <v>41</v>
      </c>
      <c r="B45" s="97" t="s">
        <v>75</v>
      </c>
      <c r="C45" s="97" t="s">
        <v>72</v>
      </c>
      <c r="D45" s="112">
        <v>10</v>
      </c>
      <c r="E45" s="148">
        <v>50</v>
      </c>
      <c r="F45" s="103">
        <f t="shared" si="7"/>
        <v>500</v>
      </c>
      <c r="G45" s="104"/>
      <c r="H45" s="103">
        <f t="shared" si="14"/>
        <v>0</v>
      </c>
      <c r="I45" s="104"/>
      <c r="J45" s="103">
        <f t="shared" si="15"/>
        <v>0</v>
      </c>
      <c r="K45" s="104"/>
      <c r="L45" s="103">
        <f t="shared" si="16"/>
        <v>0</v>
      </c>
      <c r="M45" s="104"/>
      <c r="N45" s="103">
        <f t="shared" si="17"/>
        <v>0</v>
      </c>
      <c r="O45" s="106">
        <f t="shared" si="12"/>
        <v>50</v>
      </c>
      <c r="P45" s="123">
        <f t="shared" si="13"/>
        <v>500</v>
      </c>
      <c r="Q45" s="97" t="s">
        <v>76</v>
      </c>
    </row>
    <row r="46" s="90" customFormat="1" ht="17" customHeight="1" spans="1:17">
      <c r="A46" s="97">
        <v>42</v>
      </c>
      <c r="B46" s="97" t="s">
        <v>75</v>
      </c>
      <c r="C46" s="97" t="s">
        <v>72</v>
      </c>
      <c r="D46" s="112">
        <v>10</v>
      </c>
      <c r="E46" s="148">
        <v>5</v>
      </c>
      <c r="F46" s="103">
        <f t="shared" si="7"/>
        <v>50</v>
      </c>
      <c r="G46" s="104"/>
      <c r="H46" s="103">
        <f t="shared" si="14"/>
        <v>0</v>
      </c>
      <c r="I46" s="104"/>
      <c r="J46" s="103">
        <f t="shared" si="15"/>
        <v>0</v>
      </c>
      <c r="K46" s="104"/>
      <c r="L46" s="103">
        <f t="shared" si="16"/>
        <v>0</v>
      </c>
      <c r="M46" s="104"/>
      <c r="N46" s="103">
        <f t="shared" si="17"/>
        <v>0</v>
      </c>
      <c r="O46" s="106">
        <f t="shared" si="12"/>
        <v>5</v>
      </c>
      <c r="P46" s="123">
        <f t="shared" si="13"/>
        <v>50</v>
      </c>
      <c r="Q46" s="97" t="s">
        <v>77</v>
      </c>
    </row>
    <row r="47" s="90" customFormat="1" ht="17" customHeight="1" spans="1:17">
      <c r="A47" s="97">
        <v>43</v>
      </c>
      <c r="B47" s="98" t="s">
        <v>78</v>
      </c>
      <c r="C47" s="97" t="s">
        <v>17</v>
      </c>
      <c r="D47" s="112">
        <v>10</v>
      </c>
      <c r="E47" s="148">
        <v>5</v>
      </c>
      <c r="F47" s="103">
        <f t="shared" si="7"/>
        <v>50</v>
      </c>
      <c r="G47" s="104"/>
      <c r="H47" s="103">
        <f t="shared" si="14"/>
        <v>0</v>
      </c>
      <c r="I47" s="104"/>
      <c r="J47" s="103">
        <f t="shared" si="15"/>
        <v>0</v>
      </c>
      <c r="K47" s="104"/>
      <c r="L47" s="103">
        <f t="shared" si="16"/>
        <v>0</v>
      </c>
      <c r="M47" s="104"/>
      <c r="N47" s="103">
        <f t="shared" si="17"/>
        <v>0</v>
      </c>
      <c r="O47" s="106">
        <f t="shared" si="12"/>
        <v>5</v>
      </c>
      <c r="P47" s="123">
        <f t="shared" si="13"/>
        <v>50</v>
      </c>
      <c r="Q47" s="97"/>
    </row>
    <row r="48" s="90" customFormat="1" ht="17" customHeight="1" spans="1:17">
      <c r="A48" s="97">
        <v>44</v>
      </c>
      <c r="B48" s="98" t="s">
        <v>79</v>
      </c>
      <c r="C48" s="97" t="s">
        <v>17</v>
      </c>
      <c r="D48" s="112">
        <v>5</v>
      </c>
      <c r="E48" s="148"/>
      <c r="F48" s="103">
        <f t="shared" si="7"/>
        <v>0</v>
      </c>
      <c r="G48" s="104"/>
      <c r="H48" s="103">
        <f t="shared" si="14"/>
        <v>0</v>
      </c>
      <c r="I48" s="104"/>
      <c r="J48" s="103">
        <f t="shared" si="15"/>
        <v>0</v>
      </c>
      <c r="K48" s="104"/>
      <c r="L48" s="103">
        <f t="shared" si="16"/>
        <v>0</v>
      </c>
      <c r="M48" s="104">
        <v>10</v>
      </c>
      <c r="N48" s="103">
        <f t="shared" si="17"/>
        <v>50</v>
      </c>
      <c r="O48" s="106">
        <f t="shared" si="12"/>
        <v>10</v>
      </c>
      <c r="P48" s="123">
        <f t="shared" si="13"/>
        <v>50</v>
      </c>
      <c r="Q48" s="97"/>
    </row>
    <row r="49" s="90" customFormat="1" ht="17" customHeight="1" spans="1:17">
      <c r="A49" s="97">
        <v>45</v>
      </c>
      <c r="B49" s="98" t="s">
        <v>80</v>
      </c>
      <c r="C49" s="97" t="s">
        <v>38</v>
      </c>
      <c r="D49" s="112">
        <v>15</v>
      </c>
      <c r="E49" s="148"/>
      <c r="F49" s="103">
        <f t="shared" si="7"/>
        <v>0</v>
      </c>
      <c r="G49" s="104"/>
      <c r="H49" s="103">
        <f t="shared" si="14"/>
        <v>0</v>
      </c>
      <c r="I49" s="104"/>
      <c r="J49" s="103">
        <f t="shared" si="15"/>
        <v>0</v>
      </c>
      <c r="K49" s="104">
        <v>5</v>
      </c>
      <c r="L49" s="103">
        <f t="shared" si="16"/>
        <v>75</v>
      </c>
      <c r="M49" s="104"/>
      <c r="N49" s="103">
        <f t="shared" si="17"/>
        <v>0</v>
      </c>
      <c r="O49" s="106">
        <f t="shared" si="12"/>
        <v>5</v>
      </c>
      <c r="P49" s="123">
        <f t="shared" si="13"/>
        <v>75</v>
      </c>
      <c r="Q49" s="97" t="s">
        <v>81</v>
      </c>
    </row>
    <row r="50" s="90" customFormat="1" ht="17" customHeight="1" spans="1:17">
      <c r="A50" s="97">
        <v>46</v>
      </c>
      <c r="B50" s="98" t="s">
        <v>82</v>
      </c>
      <c r="C50" s="97" t="s">
        <v>17</v>
      </c>
      <c r="D50" s="112">
        <v>1</v>
      </c>
      <c r="E50" s="148"/>
      <c r="F50" s="103">
        <f t="shared" si="7"/>
        <v>0</v>
      </c>
      <c r="G50" s="104">
        <v>100</v>
      </c>
      <c r="H50" s="103">
        <f t="shared" si="14"/>
        <v>100</v>
      </c>
      <c r="I50" s="104">
        <v>30</v>
      </c>
      <c r="J50" s="103">
        <f t="shared" si="15"/>
        <v>30</v>
      </c>
      <c r="K50" s="104"/>
      <c r="L50" s="103">
        <f t="shared" si="16"/>
        <v>0</v>
      </c>
      <c r="M50" s="104"/>
      <c r="N50" s="103">
        <f t="shared" si="17"/>
        <v>0</v>
      </c>
      <c r="O50" s="106">
        <f t="shared" si="12"/>
        <v>130</v>
      </c>
      <c r="P50" s="123">
        <f t="shared" si="13"/>
        <v>130</v>
      </c>
      <c r="Q50" s="97"/>
    </row>
    <row r="51" s="90" customFormat="1" ht="17" customHeight="1" spans="1:17">
      <c r="A51" s="97">
        <v>47</v>
      </c>
      <c r="B51" s="98" t="s">
        <v>83</v>
      </c>
      <c r="C51" s="97" t="s">
        <v>84</v>
      </c>
      <c r="D51" s="112">
        <v>80</v>
      </c>
      <c r="E51" s="148">
        <v>5</v>
      </c>
      <c r="F51" s="103">
        <f t="shared" si="7"/>
        <v>400</v>
      </c>
      <c r="G51" s="104"/>
      <c r="H51" s="103">
        <f t="shared" si="14"/>
        <v>0</v>
      </c>
      <c r="I51" s="104"/>
      <c r="J51" s="103">
        <f t="shared" si="15"/>
        <v>0</v>
      </c>
      <c r="K51" s="104"/>
      <c r="L51" s="103">
        <f t="shared" si="16"/>
        <v>0</v>
      </c>
      <c r="M51" s="104"/>
      <c r="N51" s="103">
        <f t="shared" si="17"/>
        <v>0</v>
      </c>
      <c r="O51" s="106">
        <f t="shared" si="12"/>
        <v>5</v>
      </c>
      <c r="P51" s="123">
        <f t="shared" si="13"/>
        <v>400</v>
      </c>
      <c r="Q51" s="97"/>
    </row>
    <row r="52" s="90" customFormat="1" ht="28" customHeight="1" spans="1:17">
      <c r="A52" s="97">
        <v>48</v>
      </c>
      <c r="B52" s="118" t="s">
        <v>85</v>
      </c>
      <c r="C52" s="119"/>
      <c r="D52" s="119"/>
      <c r="E52" s="120"/>
      <c r="F52" s="121">
        <f>SUM(F5:F51)</f>
        <v>10926</v>
      </c>
      <c r="G52" s="104"/>
      <c r="H52" s="121">
        <f>SUM(H5:H50)</f>
        <v>1140</v>
      </c>
      <c r="I52" s="121"/>
      <c r="J52" s="121">
        <f>SUM(J5:J50)</f>
        <v>614</v>
      </c>
      <c r="K52" s="121"/>
      <c r="L52" s="121">
        <f>SUM(L5:L50)</f>
        <v>1135</v>
      </c>
      <c r="M52" s="121"/>
      <c r="N52" s="121">
        <f>SUM(N5:N51)</f>
        <v>610</v>
      </c>
      <c r="O52" s="121"/>
      <c r="P52" s="121">
        <f>SUM(P5:P51)</f>
        <v>14425</v>
      </c>
      <c r="Q52" s="124"/>
    </row>
    <row r="53" s="90" customFormat="1" spans="2:4">
      <c r="B53" s="91"/>
      <c r="D53" s="62"/>
    </row>
    <row r="54" s="90" customFormat="1" spans="2:12">
      <c r="B54" s="91" t="s">
        <v>86</v>
      </c>
      <c r="D54" s="62"/>
      <c r="L54" s="90" t="s">
        <v>87</v>
      </c>
    </row>
    <row r="55" s="90" customFormat="1" spans="2:4">
      <c r="B55" s="91"/>
      <c r="D55" s="62"/>
    </row>
    <row r="56" s="90" customFormat="1" spans="2:4">
      <c r="B56" s="91"/>
      <c r="D56" s="62"/>
    </row>
    <row r="57" s="90" customFormat="1" spans="2:4">
      <c r="B57" s="91"/>
      <c r="D57" s="62"/>
    </row>
    <row r="58" s="90" customFormat="1" spans="2:4">
      <c r="B58" s="91"/>
      <c r="D58" s="62"/>
    </row>
    <row r="59" s="90" customFormat="1" spans="2:4">
      <c r="B59" s="91"/>
      <c r="D59" s="62"/>
    </row>
    <row r="60" s="90" customFormat="1" spans="2:4">
      <c r="B60" s="91"/>
      <c r="D60" s="62"/>
    </row>
    <row r="61" s="90" customFormat="1" spans="2:4">
      <c r="B61" s="91"/>
      <c r="D61" s="62"/>
    </row>
    <row r="62" s="90" customFormat="1" spans="2:4">
      <c r="B62" s="91"/>
      <c r="D62" s="62"/>
    </row>
    <row r="64" s="90" customFormat="1" spans="2:4">
      <c r="B64" s="91"/>
      <c r="D64" s="62"/>
    </row>
  </sheetData>
  <mergeCells count="14">
    <mergeCell ref="A1:Q1"/>
    <mergeCell ref="A2:E2"/>
    <mergeCell ref="E3:F3"/>
    <mergeCell ref="G3:H3"/>
    <mergeCell ref="I3:J3"/>
    <mergeCell ref="K3:L3"/>
    <mergeCell ref="M3:N3"/>
    <mergeCell ref="O3:P3"/>
    <mergeCell ref="B52:E52"/>
    <mergeCell ref="A3:A4"/>
    <mergeCell ref="B3:B4"/>
    <mergeCell ref="C3:C4"/>
    <mergeCell ref="D3:D4"/>
    <mergeCell ref="Q3:Q4"/>
  </mergeCells>
  <pageMargins left="0.25" right="0.25" top="0.75" bottom="0.75" header="0.298611111111111" footer="0.298611111111111"/>
  <pageSetup paperSize="9" scale="9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7"/>
  <sheetViews>
    <sheetView workbookViewId="0">
      <selection activeCell="P15" sqref="P15"/>
    </sheetView>
  </sheetViews>
  <sheetFormatPr defaultColWidth="9" defaultRowHeight="13.5"/>
  <cols>
    <col min="1" max="1" width="6.5" style="90" customWidth="1"/>
    <col min="2" max="2" width="14.8833333333333" style="91" customWidth="1"/>
    <col min="3" max="3" width="4.63333333333333" style="90" customWidth="1"/>
    <col min="4" max="4" width="9.38333333333333" style="62" customWidth="1"/>
    <col min="5" max="5" width="5.38333333333333" style="90" customWidth="1"/>
    <col min="6" max="6" width="11.6333333333333" style="90" customWidth="1"/>
    <col min="7" max="7" width="5.38333333333333" style="90" customWidth="1"/>
    <col min="8" max="8" width="9.75833333333333" style="90" customWidth="1"/>
    <col min="9" max="9" width="5.38333333333333" style="90" customWidth="1"/>
    <col min="10" max="10" width="9.13333333333333" style="90" customWidth="1"/>
    <col min="11" max="11" width="5.38333333333333" style="90" customWidth="1"/>
    <col min="12" max="12" width="8.88333333333333" style="90" customWidth="1"/>
    <col min="13" max="13" width="5.38333333333333" style="90" customWidth="1"/>
    <col min="14" max="15" width="10" style="90" customWidth="1"/>
    <col min="16" max="16" width="11.6333333333333" style="90" customWidth="1"/>
    <col min="17" max="17" width="11.2583333333333" style="90" customWidth="1"/>
    <col min="18" max="16384" width="9" style="90"/>
  </cols>
  <sheetData>
    <row r="1" s="90" customFormat="1" ht="28" customHeight="1" spans="1:17">
      <c r="A1" s="92" t="s">
        <v>88</v>
      </c>
      <c r="B1" s="93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</row>
    <row r="2" s="90" customFormat="1" ht="19" customHeight="1" spans="1:17">
      <c r="A2" s="95" t="s">
        <v>1</v>
      </c>
      <c r="B2" s="96"/>
      <c r="C2" s="95"/>
      <c r="D2" s="95"/>
      <c r="E2" s="95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="90" customFormat="1" ht="24" customHeight="1" spans="1:17">
      <c r="A3" s="97" t="s">
        <v>2</v>
      </c>
      <c r="B3" s="98" t="s">
        <v>3</v>
      </c>
      <c r="C3" s="98" t="s">
        <v>4</v>
      </c>
      <c r="D3" s="99" t="s">
        <v>5</v>
      </c>
      <c r="E3" s="100" t="s">
        <v>6</v>
      </c>
      <c r="F3" s="100"/>
      <c r="G3" s="100" t="s">
        <v>7</v>
      </c>
      <c r="H3" s="100"/>
      <c r="I3" s="100" t="s">
        <v>8</v>
      </c>
      <c r="J3" s="100"/>
      <c r="K3" s="100" t="s">
        <v>9</v>
      </c>
      <c r="L3" s="100"/>
      <c r="M3" s="100" t="s">
        <v>10</v>
      </c>
      <c r="N3" s="100"/>
      <c r="O3" s="100" t="s">
        <v>11</v>
      </c>
      <c r="P3" s="100"/>
      <c r="Q3" s="107" t="s">
        <v>12</v>
      </c>
    </row>
    <row r="4" s="90" customFormat="1" ht="34" customHeight="1" spans="1:17">
      <c r="A4" s="97"/>
      <c r="B4" s="98"/>
      <c r="C4" s="98"/>
      <c r="D4" s="98"/>
      <c r="E4" s="101" t="s">
        <v>13</v>
      </c>
      <c r="F4" s="102" t="s">
        <v>14</v>
      </c>
      <c r="G4" s="101" t="s">
        <v>13</v>
      </c>
      <c r="H4" s="102" t="s">
        <v>14</v>
      </c>
      <c r="I4" s="101" t="s">
        <v>13</v>
      </c>
      <c r="J4" s="102" t="s">
        <v>14</v>
      </c>
      <c r="K4" s="101" t="s">
        <v>13</v>
      </c>
      <c r="L4" s="102" t="s">
        <v>14</v>
      </c>
      <c r="M4" s="101" t="s">
        <v>13</v>
      </c>
      <c r="N4" s="102" t="s">
        <v>14</v>
      </c>
      <c r="O4" s="100" t="s">
        <v>13</v>
      </c>
      <c r="P4" s="100" t="s">
        <v>15</v>
      </c>
      <c r="Q4" s="108"/>
    </row>
    <row r="5" s="90" customFormat="1" ht="17" customHeight="1" spans="1:17">
      <c r="A5" s="97">
        <v>1</v>
      </c>
      <c r="B5" s="97" t="s">
        <v>89</v>
      </c>
      <c r="C5" s="111" t="s">
        <v>84</v>
      </c>
      <c r="D5" s="112">
        <v>180</v>
      </c>
      <c r="E5" s="113">
        <v>20</v>
      </c>
      <c r="F5" s="103">
        <f t="shared" ref="F5:F7" si="0">E5*D5</f>
        <v>3600</v>
      </c>
      <c r="G5" s="117">
        <v>20</v>
      </c>
      <c r="H5" s="103">
        <f t="shared" ref="H5:H7" si="1">G5*D5</f>
        <v>3600</v>
      </c>
      <c r="I5" s="104">
        <v>2</v>
      </c>
      <c r="J5" s="103">
        <f t="shared" ref="J5:J7" si="2">I5*D5</f>
        <v>360</v>
      </c>
      <c r="K5" s="145">
        <v>5</v>
      </c>
      <c r="L5" s="103">
        <f t="shared" ref="L5:L7" si="3">K5*D5</f>
        <v>900</v>
      </c>
      <c r="M5" s="104">
        <v>6</v>
      </c>
      <c r="N5" s="103">
        <f t="shared" ref="N5:N7" si="4">M5*D5</f>
        <v>1080</v>
      </c>
      <c r="O5" s="146">
        <f t="shared" ref="O5:O7" si="5">E5+G5+I5+K5+M5</f>
        <v>53</v>
      </c>
      <c r="P5" s="123">
        <f t="shared" ref="P5:P7" si="6">N5+L5+J5+H5+F5</f>
        <v>9540</v>
      </c>
      <c r="Q5" s="111"/>
    </row>
    <row r="6" s="90" customFormat="1" ht="17" customHeight="1" spans="1:17">
      <c r="A6" s="97">
        <v>2</v>
      </c>
      <c r="B6" s="97" t="s">
        <v>90</v>
      </c>
      <c r="C6" s="111" t="s">
        <v>84</v>
      </c>
      <c r="D6" s="112">
        <v>180</v>
      </c>
      <c r="E6" s="113"/>
      <c r="F6" s="103">
        <f t="shared" si="0"/>
        <v>0</v>
      </c>
      <c r="G6" s="117"/>
      <c r="H6" s="103">
        <f t="shared" si="1"/>
        <v>0</v>
      </c>
      <c r="I6" s="104"/>
      <c r="J6" s="103">
        <f t="shared" si="2"/>
        <v>0</v>
      </c>
      <c r="K6" s="145">
        <v>1</v>
      </c>
      <c r="L6" s="103">
        <f t="shared" si="3"/>
        <v>180</v>
      </c>
      <c r="M6" s="104">
        <v>2</v>
      </c>
      <c r="N6" s="103">
        <f t="shared" si="4"/>
        <v>360</v>
      </c>
      <c r="O6" s="146">
        <f t="shared" si="5"/>
        <v>3</v>
      </c>
      <c r="P6" s="123">
        <f t="shared" si="6"/>
        <v>540</v>
      </c>
      <c r="Q6" s="111"/>
    </row>
    <row r="7" s="90" customFormat="1" ht="17" customHeight="1" spans="1:17">
      <c r="A7" s="97">
        <v>3</v>
      </c>
      <c r="B7" s="97" t="s">
        <v>91</v>
      </c>
      <c r="C7" s="111" t="s">
        <v>84</v>
      </c>
      <c r="D7" s="112">
        <v>180</v>
      </c>
      <c r="E7" s="113">
        <v>20</v>
      </c>
      <c r="F7" s="103">
        <f t="shared" si="0"/>
        <v>3600</v>
      </c>
      <c r="G7" s="104">
        <v>10</v>
      </c>
      <c r="H7" s="103">
        <f t="shared" si="1"/>
        <v>1800</v>
      </c>
      <c r="I7" s="104"/>
      <c r="J7" s="103">
        <f t="shared" si="2"/>
        <v>0</v>
      </c>
      <c r="K7" s="145">
        <v>1</v>
      </c>
      <c r="L7" s="103">
        <f t="shared" si="3"/>
        <v>180</v>
      </c>
      <c r="M7" s="104">
        <v>4</v>
      </c>
      <c r="N7" s="103">
        <f t="shared" si="4"/>
        <v>720</v>
      </c>
      <c r="O7" s="146">
        <f t="shared" si="5"/>
        <v>35</v>
      </c>
      <c r="P7" s="123">
        <f t="shared" si="6"/>
        <v>6300</v>
      </c>
      <c r="Q7" s="116"/>
    </row>
    <row r="8" s="90" customFormat="1" ht="17" customHeight="1" spans="1:17">
      <c r="A8" s="97">
        <v>4</v>
      </c>
      <c r="B8" s="73"/>
      <c r="C8" s="116"/>
      <c r="D8" s="112"/>
      <c r="E8" s="113"/>
      <c r="F8" s="103"/>
      <c r="G8" s="104"/>
      <c r="H8" s="103"/>
      <c r="I8" s="104"/>
      <c r="J8" s="103"/>
      <c r="K8" s="104"/>
      <c r="L8" s="103"/>
      <c r="M8" s="104"/>
      <c r="N8" s="103"/>
      <c r="O8" s="106"/>
      <c r="P8" s="123"/>
      <c r="Q8" s="116"/>
    </row>
    <row r="9" s="90" customFormat="1" ht="17" customHeight="1" spans="1:17">
      <c r="A9" s="97">
        <v>5</v>
      </c>
      <c r="B9" s="73"/>
      <c r="C9" s="116"/>
      <c r="D9" s="112"/>
      <c r="E9" s="113"/>
      <c r="F9" s="103"/>
      <c r="G9" s="104"/>
      <c r="H9" s="103"/>
      <c r="I9" s="104"/>
      <c r="J9" s="103"/>
      <c r="K9" s="104"/>
      <c r="L9" s="103"/>
      <c r="M9" s="104"/>
      <c r="N9" s="103"/>
      <c r="O9" s="106"/>
      <c r="P9" s="123"/>
      <c r="Q9" s="116"/>
    </row>
    <row r="10" s="90" customFormat="1" ht="17" customHeight="1" spans="1:17">
      <c r="A10" s="97">
        <v>6</v>
      </c>
      <c r="B10" s="97"/>
      <c r="C10" s="111"/>
      <c r="D10" s="112"/>
      <c r="E10" s="113"/>
      <c r="F10" s="103"/>
      <c r="G10" s="117"/>
      <c r="H10" s="103"/>
      <c r="I10" s="104"/>
      <c r="J10" s="103"/>
      <c r="K10" s="117"/>
      <c r="L10" s="103"/>
      <c r="M10" s="104"/>
      <c r="N10" s="103"/>
      <c r="O10" s="106"/>
      <c r="P10" s="123"/>
      <c r="Q10" s="111"/>
    </row>
    <row r="11" s="90" customFormat="1" ht="17" customHeight="1" spans="1:17">
      <c r="A11" s="97">
        <v>7</v>
      </c>
      <c r="B11" s="98"/>
      <c r="C11" s="97"/>
      <c r="D11" s="112"/>
      <c r="E11" s="113"/>
      <c r="F11" s="103"/>
      <c r="G11" s="104"/>
      <c r="H11" s="103"/>
      <c r="I11" s="97"/>
      <c r="J11" s="103"/>
      <c r="K11" s="97"/>
      <c r="L11" s="103"/>
      <c r="M11" s="104"/>
      <c r="N11" s="103"/>
      <c r="O11" s="106"/>
      <c r="P11" s="123"/>
      <c r="Q11" s="97"/>
    </row>
    <row r="12" s="90" customFormat="1" ht="17" customHeight="1" spans="1:17">
      <c r="A12" s="97">
        <v>8</v>
      </c>
      <c r="B12" s="73"/>
      <c r="C12" s="116"/>
      <c r="D12" s="112"/>
      <c r="E12" s="113"/>
      <c r="F12" s="103"/>
      <c r="G12" s="104"/>
      <c r="H12" s="103"/>
      <c r="I12" s="104"/>
      <c r="J12" s="103"/>
      <c r="K12" s="104"/>
      <c r="L12" s="103"/>
      <c r="M12" s="104"/>
      <c r="N12" s="103"/>
      <c r="O12" s="106"/>
      <c r="P12" s="123"/>
      <c r="Q12" s="116"/>
    </row>
    <row r="13" s="90" customFormat="1" ht="17" customHeight="1" spans="1:17">
      <c r="A13" s="97">
        <v>9</v>
      </c>
      <c r="B13" s="73"/>
      <c r="C13" s="111"/>
      <c r="D13" s="112"/>
      <c r="E13" s="113"/>
      <c r="F13" s="103"/>
      <c r="G13" s="104"/>
      <c r="H13" s="103"/>
      <c r="I13" s="104"/>
      <c r="J13" s="103"/>
      <c r="K13" s="104"/>
      <c r="L13" s="103"/>
      <c r="M13" s="104"/>
      <c r="N13" s="103"/>
      <c r="O13" s="106"/>
      <c r="P13" s="123"/>
      <c r="Q13" s="111"/>
    </row>
    <row r="14" s="90" customFormat="1" ht="17" customHeight="1" spans="1:17">
      <c r="A14" s="97">
        <v>10</v>
      </c>
      <c r="B14" s="73"/>
      <c r="C14" s="116"/>
      <c r="D14" s="112"/>
      <c r="E14" s="113"/>
      <c r="F14" s="103"/>
      <c r="G14" s="104"/>
      <c r="H14" s="103"/>
      <c r="I14" s="104"/>
      <c r="J14" s="103"/>
      <c r="K14" s="104"/>
      <c r="L14" s="103"/>
      <c r="M14" s="104"/>
      <c r="N14" s="103"/>
      <c r="O14" s="106"/>
      <c r="P14" s="123"/>
      <c r="Q14" s="116"/>
    </row>
    <row r="15" s="90" customFormat="1" ht="28" customHeight="1" spans="1:17">
      <c r="A15" s="97">
        <v>52</v>
      </c>
      <c r="B15" s="118" t="s">
        <v>85</v>
      </c>
      <c r="C15" s="119"/>
      <c r="D15" s="119"/>
      <c r="E15" s="120"/>
      <c r="F15" s="121">
        <f>SUM(F5:F14)</f>
        <v>7200</v>
      </c>
      <c r="G15" s="104"/>
      <c r="H15" s="121">
        <f>SUM(H5:H14)</f>
        <v>5400</v>
      </c>
      <c r="I15" s="121"/>
      <c r="J15" s="121">
        <f>SUM(J5:J14)</f>
        <v>360</v>
      </c>
      <c r="K15" s="121"/>
      <c r="L15" s="121">
        <f>SUM(L5:L14)</f>
        <v>1260</v>
      </c>
      <c r="M15" s="121"/>
      <c r="N15" s="121">
        <f>SUM(N5:N14)</f>
        <v>2160</v>
      </c>
      <c r="O15" s="121"/>
      <c r="P15" s="121">
        <f>SUM(P5:P14)</f>
        <v>16380</v>
      </c>
      <c r="Q15" s="124"/>
    </row>
    <row r="17" s="90" customFormat="1" spans="2:12">
      <c r="B17" s="91" t="s">
        <v>86</v>
      </c>
      <c r="D17" s="62"/>
      <c r="L17" s="90" t="s">
        <v>87</v>
      </c>
    </row>
  </sheetData>
  <mergeCells count="14">
    <mergeCell ref="A1:Q1"/>
    <mergeCell ref="A2:E2"/>
    <mergeCell ref="E3:F3"/>
    <mergeCell ref="G3:H3"/>
    <mergeCell ref="I3:J3"/>
    <mergeCell ref="K3:L3"/>
    <mergeCell ref="M3:N3"/>
    <mergeCell ref="O3:P3"/>
    <mergeCell ref="B15:E15"/>
    <mergeCell ref="A3:A4"/>
    <mergeCell ref="B3:B4"/>
    <mergeCell ref="C3:C4"/>
    <mergeCell ref="D3:D4"/>
    <mergeCell ref="Q3:Q4"/>
  </mergeCells>
  <pageMargins left="0.25" right="0.25" top="0.75" bottom="0.75" header="0.298611111111111" footer="0.298611111111111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8"/>
  <sheetViews>
    <sheetView view="pageBreakPreview" zoomScaleNormal="100" workbookViewId="0">
      <selection activeCell="L13" sqref="L13"/>
    </sheetView>
  </sheetViews>
  <sheetFormatPr defaultColWidth="9" defaultRowHeight="13.5"/>
  <cols>
    <col min="1" max="1" width="6.5" style="90" customWidth="1"/>
    <col min="2" max="2" width="21.3833333333333" style="91" customWidth="1"/>
    <col min="3" max="3" width="4.63333333333333" style="90" customWidth="1"/>
    <col min="4" max="4" width="9.38333333333333" style="62" customWidth="1"/>
    <col min="5" max="5" width="5.38333333333333" style="90" customWidth="1"/>
    <col min="6" max="6" width="11.6333333333333" style="90" customWidth="1"/>
    <col min="7" max="7" width="5.38333333333333" style="90" customWidth="1"/>
    <col min="8" max="8" width="9.75833333333333" style="90" customWidth="1"/>
    <col min="9" max="9" width="5.38333333333333" style="90" customWidth="1"/>
    <col min="10" max="10" width="9.13333333333333" style="90" customWidth="1"/>
    <col min="11" max="11" width="5.38333333333333" style="90" customWidth="1"/>
    <col min="12" max="12" width="8.88333333333333" style="90" customWidth="1"/>
    <col min="13" max="13" width="5.38333333333333" style="90" customWidth="1"/>
    <col min="14" max="15" width="10" style="90" customWidth="1"/>
    <col min="16" max="16" width="11.6333333333333" style="90" customWidth="1"/>
    <col min="17" max="17" width="6.10833333333333" style="90" customWidth="1"/>
    <col min="18" max="16384" width="9" style="90"/>
  </cols>
  <sheetData>
    <row r="1" s="90" customFormat="1" ht="28" customHeight="1" spans="1:17">
      <c r="A1" s="92" t="s">
        <v>92</v>
      </c>
      <c r="B1" s="93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</row>
    <row r="2" s="90" customFormat="1" ht="19" customHeight="1" spans="1:17">
      <c r="A2" s="95" t="s">
        <v>1</v>
      </c>
      <c r="B2" s="96"/>
      <c r="C2" s="95"/>
      <c r="D2" s="95"/>
      <c r="E2" s="95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="90" customFormat="1" ht="24" customHeight="1" spans="1:17">
      <c r="A3" s="97" t="s">
        <v>2</v>
      </c>
      <c r="B3" s="98" t="s">
        <v>3</v>
      </c>
      <c r="C3" s="98" t="s">
        <v>4</v>
      </c>
      <c r="D3" s="99" t="s">
        <v>5</v>
      </c>
      <c r="E3" s="100" t="s">
        <v>6</v>
      </c>
      <c r="F3" s="100"/>
      <c r="G3" s="100" t="s">
        <v>7</v>
      </c>
      <c r="H3" s="100"/>
      <c r="I3" s="100" t="s">
        <v>8</v>
      </c>
      <c r="J3" s="100"/>
      <c r="K3" s="100" t="s">
        <v>9</v>
      </c>
      <c r="L3" s="100"/>
      <c r="M3" s="100" t="s">
        <v>10</v>
      </c>
      <c r="N3" s="100"/>
      <c r="O3" s="100" t="s">
        <v>11</v>
      </c>
      <c r="P3" s="100"/>
      <c r="Q3" s="107" t="s">
        <v>12</v>
      </c>
    </row>
    <row r="4" s="90" customFormat="1" ht="34" customHeight="1" spans="1:17">
      <c r="A4" s="97"/>
      <c r="B4" s="98"/>
      <c r="C4" s="98"/>
      <c r="D4" s="98"/>
      <c r="E4" s="101" t="s">
        <v>13</v>
      </c>
      <c r="F4" s="102" t="s">
        <v>14</v>
      </c>
      <c r="G4" s="101" t="s">
        <v>13</v>
      </c>
      <c r="H4" s="102" t="s">
        <v>14</v>
      </c>
      <c r="I4" s="101" t="s">
        <v>13</v>
      </c>
      <c r="J4" s="102" t="s">
        <v>14</v>
      </c>
      <c r="K4" s="101" t="s">
        <v>13</v>
      </c>
      <c r="L4" s="102" t="s">
        <v>14</v>
      </c>
      <c r="M4" s="101" t="s">
        <v>13</v>
      </c>
      <c r="N4" s="102" t="s">
        <v>14</v>
      </c>
      <c r="O4" s="100" t="s">
        <v>13</v>
      </c>
      <c r="P4" s="100" t="s">
        <v>15</v>
      </c>
      <c r="Q4" s="108"/>
    </row>
    <row r="5" s="90" customFormat="1" ht="17" customHeight="1" spans="1:17">
      <c r="A5" s="97">
        <v>1</v>
      </c>
      <c r="B5" s="137" t="s">
        <v>93</v>
      </c>
      <c r="C5" s="114" t="s">
        <v>23</v>
      </c>
      <c r="D5" s="114">
        <v>200</v>
      </c>
      <c r="E5" s="113"/>
      <c r="F5" s="103">
        <f>E5*D5</f>
        <v>0</v>
      </c>
      <c r="G5" s="138">
        <v>10</v>
      </c>
      <c r="H5" s="103">
        <f>G5*D5</f>
        <v>2000</v>
      </c>
      <c r="I5" s="104"/>
      <c r="J5" s="103">
        <f>I5*D5</f>
        <v>0</v>
      </c>
      <c r="K5" s="145"/>
      <c r="L5" s="103">
        <f>K5*D5</f>
        <v>0</v>
      </c>
      <c r="M5" s="97"/>
      <c r="N5" s="103">
        <f>M5*D5</f>
        <v>0</v>
      </c>
      <c r="O5" s="146">
        <f>E5+G5+I5+K5+M5</f>
        <v>10</v>
      </c>
      <c r="P5" s="123">
        <f>N5+L5+J5+H5+F5</f>
        <v>2000</v>
      </c>
      <c r="Q5" s="111"/>
    </row>
    <row r="6" s="90" customFormat="1" ht="17" customHeight="1" spans="1:17">
      <c r="A6" s="97">
        <v>2</v>
      </c>
      <c r="B6" s="137" t="s">
        <v>94</v>
      </c>
      <c r="C6" s="139" t="s">
        <v>17</v>
      </c>
      <c r="D6" s="114">
        <v>600</v>
      </c>
      <c r="E6" s="113"/>
      <c r="F6" s="103">
        <f>E6*D6</f>
        <v>0</v>
      </c>
      <c r="G6" s="138">
        <v>2</v>
      </c>
      <c r="H6" s="103">
        <f>G6*D6</f>
        <v>1200</v>
      </c>
      <c r="I6" s="104"/>
      <c r="J6" s="103">
        <f>I6*D6</f>
        <v>0</v>
      </c>
      <c r="K6" s="145"/>
      <c r="L6" s="103">
        <f>K6*D6</f>
        <v>0</v>
      </c>
      <c r="M6" s="97"/>
      <c r="N6" s="103">
        <f>M6*D6</f>
        <v>0</v>
      </c>
      <c r="O6" s="146">
        <f>E6+G6+I6+K6+M6</f>
        <v>2</v>
      </c>
      <c r="P6" s="123">
        <f>N6+L6+J6+H6+F6</f>
        <v>1200</v>
      </c>
      <c r="Q6" s="111"/>
    </row>
    <row r="7" s="90" customFormat="1" ht="17" customHeight="1" spans="1:17">
      <c r="A7" s="97">
        <v>3</v>
      </c>
      <c r="B7" s="137" t="s">
        <v>95</v>
      </c>
      <c r="C7" s="139" t="s">
        <v>17</v>
      </c>
      <c r="D7" s="114">
        <v>20</v>
      </c>
      <c r="E7" s="113"/>
      <c r="F7" s="103">
        <f>E7*D7</f>
        <v>0</v>
      </c>
      <c r="G7" s="138">
        <v>10</v>
      </c>
      <c r="H7" s="103">
        <f>G7*D7</f>
        <v>200</v>
      </c>
      <c r="I7" s="104"/>
      <c r="J7" s="103">
        <f>I7*D7</f>
        <v>0</v>
      </c>
      <c r="K7" s="145"/>
      <c r="L7" s="103">
        <f>K7*D7</f>
        <v>0</v>
      </c>
      <c r="M7" s="97"/>
      <c r="N7" s="103">
        <f>M7*D7</f>
        <v>0</v>
      </c>
      <c r="O7" s="146">
        <f t="shared" ref="O7:O25" si="0">E7+G7+I7+K7+M7</f>
        <v>10</v>
      </c>
      <c r="P7" s="123">
        <f t="shared" ref="P7:P25" si="1">N7+L7+J7+H7+F7</f>
        <v>200</v>
      </c>
      <c r="Q7" s="116"/>
    </row>
    <row r="8" s="90" customFormat="1" ht="17" customHeight="1" spans="1:17">
      <c r="A8" s="97">
        <v>4</v>
      </c>
      <c r="B8" s="110" t="s">
        <v>96</v>
      </c>
      <c r="C8" s="114" t="s">
        <v>23</v>
      </c>
      <c r="D8" s="114">
        <v>100</v>
      </c>
      <c r="E8" s="113"/>
      <c r="F8" s="103">
        <f t="shared" ref="F8:F32" si="2">E8*D8</f>
        <v>0</v>
      </c>
      <c r="G8" s="138">
        <v>6</v>
      </c>
      <c r="H8" s="103">
        <f t="shared" ref="H8:H32" si="3">G8*D8</f>
        <v>600</v>
      </c>
      <c r="I8" s="138"/>
      <c r="J8" s="103">
        <f t="shared" ref="J8:J32" si="4">I8*D8</f>
        <v>0</v>
      </c>
      <c r="K8" s="104"/>
      <c r="L8" s="103">
        <f t="shared" ref="L8:L32" si="5">K8*D8</f>
        <v>0</v>
      </c>
      <c r="M8" s="97"/>
      <c r="N8" s="103">
        <f t="shared" ref="N8:N32" si="6">M8*D8</f>
        <v>0</v>
      </c>
      <c r="O8" s="146">
        <f t="shared" si="0"/>
        <v>6</v>
      </c>
      <c r="P8" s="123">
        <f t="shared" si="1"/>
        <v>600</v>
      </c>
      <c r="Q8" s="116"/>
    </row>
    <row r="9" s="90" customFormat="1" ht="17" customHeight="1" spans="1:17">
      <c r="A9" s="97">
        <v>5</v>
      </c>
      <c r="B9" s="110" t="s">
        <v>97</v>
      </c>
      <c r="C9" s="114" t="s">
        <v>23</v>
      </c>
      <c r="D9" s="114">
        <v>220</v>
      </c>
      <c r="E9" s="113"/>
      <c r="F9" s="103">
        <f t="shared" si="2"/>
        <v>0</v>
      </c>
      <c r="G9" s="138">
        <v>4</v>
      </c>
      <c r="H9" s="103">
        <f t="shared" si="3"/>
        <v>880</v>
      </c>
      <c r="I9" s="138"/>
      <c r="J9" s="103">
        <f t="shared" si="4"/>
        <v>0</v>
      </c>
      <c r="K9" s="104"/>
      <c r="L9" s="103">
        <f t="shared" si="5"/>
        <v>0</v>
      </c>
      <c r="M9" s="97"/>
      <c r="N9" s="103">
        <f t="shared" si="6"/>
        <v>0</v>
      </c>
      <c r="O9" s="146">
        <f t="shared" si="0"/>
        <v>4</v>
      </c>
      <c r="P9" s="123">
        <f t="shared" si="1"/>
        <v>880</v>
      </c>
      <c r="Q9" s="116"/>
    </row>
    <row r="10" s="90" customFormat="1" ht="17" customHeight="1" spans="1:17">
      <c r="A10" s="97">
        <v>6</v>
      </c>
      <c r="B10" s="137" t="s">
        <v>98</v>
      </c>
      <c r="C10" s="114" t="s">
        <v>23</v>
      </c>
      <c r="D10" s="114">
        <v>200</v>
      </c>
      <c r="E10" s="113"/>
      <c r="F10" s="103">
        <f t="shared" si="2"/>
        <v>0</v>
      </c>
      <c r="G10" s="104"/>
      <c r="H10" s="103">
        <f t="shared" si="3"/>
        <v>0</v>
      </c>
      <c r="I10" s="138">
        <v>3</v>
      </c>
      <c r="J10" s="103">
        <f t="shared" si="4"/>
        <v>600</v>
      </c>
      <c r="K10" s="104"/>
      <c r="L10" s="103">
        <f t="shared" si="5"/>
        <v>0</v>
      </c>
      <c r="M10" s="97"/>
      <c r="N10" s="103">
        <f t="shared" si="6"/>
        <v>0</v>
      </c>
      <c r="O10" s="146">
        <f t="shared" si="0"/>
        <v>3</v>
      </c>
      <c r="P10" s="123">
        <f t="shared" si="1"/>
        <v>600</v>
      </c>
      <c r="Q10" s="116"/>
    </row>
    <row r="11" s="90" customFormat="1" ht="17" customHeight="1" spans="1:17">
      <c r="A11" s="97">
        <v>7</v>
      </c>
      <c r="B11" s="137" t="s">
        <v>99</v>
      </c>
      <c r="C11" s="139" t="s">
        <v>17</v>
      </c>
      <c r="D11" s="114">
        <v>220</v>
      </c>
      <c r="E11" s="113"/>
      <c r="F11" s="103">
        <f t="shared" si="2"/>
        <v>0</v>
      </c>
      <c r="G11" s="117"/>
      <c r="H11" s="103">
        <f t="shared" si="3"/>
        <v>0</v>
      </c>
      <c r="I11" s="138">
        <v>2</v>
      </c>
      <c r="J11" s="103">
        <f t="shared" si="4"/>
        <v>440</v>
      </c>
      <c r="K11" s="117"/>
      <c r="L11" s="103">
        <f t="shared" si="5"/>
        <v>0</v>
      </c>
      <c r="M11" s="97"/>
      <c r="N11" s="103">
        <f t="shared" si="6"/>
        <v>0</v>
      </c>
      <c r="O11" s="146">
        <f t="shared" si="0"/>
        <v>2</v>
      </c>
      <c r="P11" s="123">
        <f t="shared" si="1"/>
        <v>440</v>
      </c>
      <c r="Q11" s="111"/>
    </row>
    <row r="12" s="90" customFormat="1" ht="17" customHeight="1" spans="1:17">
      <c r="A12" s="97">
        <v>8</v>
      </c>
      <c r="B12" s="115" t="s">
        <v>100</v>
      </c>
      <c r="C12" s="140" t="s">
        <v>17</v>
      </c>
      <c r="D12" s="141">
        <v>60</v>
      </c>
      <c r="E12" s="113"/>
      <c r="F12" s="103">
        <f t="shared" si="2"/>
        <v>0</v>
      </c>
      <c r="G12" s="104"/>
      <c r="H12" s="103">
        <f t="shared" si="3"/>
        <v>0</v>
      </c>
      <c r="I12" s="104"/>
      <c r="J12" s="103">
        <f t="shared" si="4"/>
        <v>0</v>
      </c>
      <c r="K12" s="145">
        <v>1</v>
      </c>
      <c r="L12" s="103">
        <f t="shared" si="5"/>
        <v>60</v>
      </c>
      <c r="M12" s="97"/>
      <c r="N12" s="103">
        <f t="shared" si="6"/>
        <v>0</v>
      </c>
      <c r="O12" s="146">
        <f t="shared" si="0"/>
        <v>1</v>
      </c>
      <c r="P12" s="123">
        <f t="shared" si="1"/>
        <v>60</v>
      </c>
      <c r="Q12" s="97"/>
    </row>
    <row r="13" s="90" customFormat="1" ht="17" customHeight="1" spans="1:17">
      <c r="A13" s="97">
        <v>9</v>
      </c>
      <c r="B13" s="115" t="s">
        <v>101</v>
      </c>
      <c r="C13" s="140" t="s">
        <v>17</v>
      </c>
      <c r="D13" s="141">
        <v>20</v>
      </c>
      <c r="E13" s="113"/>
      <c r="F13" s="103">
        <f t="shared" si="2"/>
        <v>0</v>
      </c>
      <c r="G13" s="104"/>
      <c r="H13" s="103">
        <f t="shared" si="3"/>
        <v>0</v>
      </c>
      <c r="I13" s="104"/>
      <c r="J13" s="103">
        <f t="shared" si="4"/>
        <v>0</v>
      </c>
      <c r="K13" s="145">
        <v>5</v>
      </c>
      <c r="L13" s="103">
        <f t="shared" si="5"/>
        <v>100</v>
      </c>
      <c r="M13" s="97"/>
      <c r="N13" s="103">
        <f t="shared" si="6"/>
        <v>0</v>
      </c>
      <c r="O13" s="146">
        <f t="shared" si="0"/>
        <v>5</v>
      </c>
      <c r="P13" s="123">
        <f t="shared" si="1"/>
        <v>100</v>
      </c>
      <c r="Q13" s="97"/>
    </row>
    <row r="14" s="90" customFormat="1" ht="17" customHeight="1" spans="1:17">
      <c r="A14" s="97">
        <v>10</v>
      </c>
      <c r="B14" s="115" t="s">
        <v>102</v>
      </c>
      <c r="C14" s="140" t="s">
        <v>17</v>
      </c>
      <c r="D14" s="141">
        <v>60</v>
      </c>
      <c r="E14" s="113"/>
      <c r="F14" s="103">
        <f t="shared" si="2"/>
        <v>0</v>
      </c>
      <c r="G14" s="104"/>
      <c r="H14" s="103">
        <f t="shared" si="3"/>
        <v>0</v>
      </c>
      <c r="I14" s="104"/>
      <c r="J14" s="103">
        <f t="shared" si="4"/>
        <v>0</v>
      </c>
      <c r="K14" s="145">
        <v>2</v>
      </c>
      <c r="L14" s="103">
        <f t="shared" si="5"/>
        <v>120</v>
      </c>
      <c r="M14" s="97"/>
      <c r="N14" s="103">
        <f t="shared" si="6"/>
        <v>0</v>
      </c>
      <c r="O14" s="146">
        <f t="shared" si="0"/>
        <v>2</v>
      </c>
      <c r="P14" s="123">
        <f t="shared" si="1"/>
        <v>120</v>
      </c>
      <c r="Q14" s="97"/>
    </row>
    <row r="15" s="90" customFormat="1" ht="17" customHeight="1" spans="1:17">
      <c r="A15" s="97">
        <v>11</v>
      </c>
      <c r="B15" s="115" t="s">
        <v>103</v>
      </c>
      <c r="C15" s="140" t="s">
        <v>17</v>
      </c>
      <c r="D15" s="141">
        <v>20</v>
      </c>
      <c r="E15" s="113"/>
      <c r="F15" s="103">
        <f t="shared" si="2"/>
        <v>0</v>
      </c>
      <c r="G15" s="104"/>
      <c r="H15" s="103">
        <f t="shared" si="3"/>
        <v>0</v>
      </c>
      <c r="I15" s="104"/>
      <c r="J15" s="103">
        <f t="shared" si="4"/>
        <v>0</v>
      </c>
      <c r="K15" s="145">
        <v>5</v>
      </c>
      <c r="L15" s="103">
        <f t="shared" si="5"/>
        <v>100</v>
      </c>
      <c r="M15" s="97"/>
      <c r="N15" s="103">
        <f t="shared" si="6"/>
        <v>0</v>
      </c>
      <c r="O15" s="146">
        <f t="shared" si="0"/>
        <v>5</v>
      </c>
      <c r="P15" s="123">
        <f t="shared" si="1"/>
        <v>100</v>
      </c>
      <c r="Q15" s="97"/>
    </row>
    <row r="16" s="90" customFormat="1" ht="17" customHeight="1" spans="1:17">
      <c r="A16" s="97">
        <v>12</v>
      </c>
      <c r="B16" s="115" t="s">
        <v>104</v>
      </c>
      <c r="C16" s="140" t="s">
        <v>17</v>
      </c>
      <c r="D16" s="141">
        <v>70</v>
      </c>
      <c r="E16" s="113"/>
      <c r="F16" s="103">
        <f t="shared" si="2"/>
        <v>0</v>
      </c>
      <c r="G16" s="104"/>
      <c r="H16" s="103">
        <f t="shared" si="3"/>
        <v>0</v>
      </c>
      <c r="I16" s="104"/>
      <c r="J16" s="103">
        <f t="shared" si="4"/>
        <v>0</v>
      </c>
      <c r="K16" s="145">
        <v>1</v>
      </c>
      <c r="L16" s="103">
        <f t="shared" si="5"/>
        <v>70</v>
      </c>
      <c r="M16" s="97"/>
      <c r="N16" s="103">
        <f t="shared" si="6"/>
        <v>0</v>
      </c>
      <c r="O16" s="146">
        <f t="shared" si="0"/>
        <v>1</v>
      </c>
      <c r="P16" s="123">
        <f t="shared" si="1"/>
        <v>70</v>
      </c>
      <c r="Q16" s="97"/>
    </row>
    <row r="17" s="90" customFormat="1" ht="17" customHeight="1" spans="1:17">
      <c r="A17" s="97">
        <v>13</v>
      </c>
      <c r="B17" s="137" t="s">
        <v>105</v>
      </c>
      <c r="C17" s="114" t="s">
        <v>23</v>
      </c>
      <c r="D17" s="114">
        <v>200</v>
      </c>
      <c r="E17" s="113"/>
      <c r="F17" s="103">
        <f t="shared" si="2"/>
        <v>0</v>
      </c>
      <c r="G17" s="104"/>
      <c r="H17" s="103">
        <f t="shared" si="3"/>
        <v>0</v>
      </c>
      <c r="I17" s="104"/>
      <c r="J17" s="103">
        <f t="shared" si="4"/>
        <v>0</v>
      </c>
      <c r="K17" s="104"/>
      <c r="L17" s="103">
        <f t="shared" si="5"/>
        <v>0</v>
      </c>
      <c r="M17" s="138">
        <v>5</v>
      </c>
      <c r="N17" s="103">
        <f t="shared" si="6"/>
        <v>1000</v>
      </c>
      <c r="O17" s="146">
        <f t="shared" si="0"/>
        <v>5</v>
      </c>
      <c r="P17" s="123">
        <f t="shared" si="1"/>
        <v>1000</v>
      </c>
      <c r="Q17" s="97"/>
    </row>
    <row r="18" s="90" customFormat="1" ht="17" customHeight="1" spans="1:17">
      <c r="A18" s="97">
        <v>14</v>
      </c>
      <c r="B18" s="137" t="s">
        <v>106</v>
      </c>
      <c r="C18" s="139" t="s">
        <v>17</v>
      </c>
      <c r="D18" s="114">
        <v>600</v>
      </c>
      <c r="E18" s="113"/>
      <c r="F18" s="103">
        <f t="shared" si="2"/>
        <v>0</v>
      </c>
      <c r="G18" s="104"/>
      <c r="H18" s="103">
        <f t="shared" si="3"/>
        <v>0</v>
      </c>
      <c r="I18" s="104"/>
      <c r="J18" s="103">
        <f t="shared" si="4"/>
        <v>0</v>
      </c>
      <c r="K18" s="104"/>
      <c r="L18" s="103">
        <f t="shared" si="5"/>
        <v>0</v>
      </c>
      <c r="M18" s="138">
        <v>1</v>
      </c>
      <c r="N18" s="103">
        <f t="shared" si="6"/>
        <v>600</v>
      </c>
      <c r="O18" s="146">
        <f t="shared" si="0"/>
        <v>1</v>
      </c>
      <c r="P18" s="123">
        <f t="shared" si="1"/>
        <v>600</v>
      </c>
      <c r="Q18" s="97"/>
    </row>
    <row r="19" s="90" customFormat="1" ht="17" customHeight="1" spans="1:17">
      <c r="A19" s="97">
        <v>15</v>
      </c>
      <c r="B19" s="137" t="s">
        <v>107</v>
      </c>
      <c r="C19" s="139" t="s">
        <v>17</v>
      </c>
      <c r="D19" s="142">
        <v>180</v>
      </c>
      <c r="E19" s="113"/>
      <c r="F19" s="103">
        <f t="shared" si="2"/>
        <v>0</v>
      </c>
      <c r="G19" s="104"/>
      <c r="H19" s="103">
        <f t="shared" si="3"/>
        <v>0</v>
      </c>
      <c r="I19" s="104"/>
      <c r="J19" s="103">
        <f t="shared" si="4"/>
        <v>0</v>
      </c>
      <c r="K19" s="104"/>
      <c r="L19" s="103">
        <f t="shared" si="5"/>
        <v>0</v>
      </c>
      <c r="M19" s="147">
        <v>4</v>
      </c>
      <c r="N19" s="103">
        <f t="shared" si="6"/>
        <v>720</v>
      </c>
      <c r="O19" s="146">
        <f t="shared" si="0"/>
        <v>4</v>
      </c>
      <c r="P19" s="123">
        <f t="shared" si="1"/>
        <v>720</v>
      </c>
      <c r="Q19" s="97"/>
    </row>
    <row r="20" s="90" customFormat="1" ht="17" customHeight="1" spans="1:17">
      <c r="A20" s="97">
        <v>16</v>
      </c>
      <c r="B20" s="137" t="s">
        <v>108</v>
      </c>
      <c r="C20" s="139" t="s">
        <v>17</v>
      </c>
      <c r="D20" s="114">
        <v>20</v>
      </c>
      <c r="E20" s="113"/>
      <c r="F20" s="103">
        <f t="shared" si="2"/>
        <v>0</v>
      </c>
      <c r="G20" s="104"/>
      <c r="H20" s="103">
        <f t="shared" si="3"/>
        <v>0</v>
      </c>
      <c r="I20" s="104"/>
      <c r="J20" s="103">
        <f t="shared" si="4"/>
        <v>0</v>
      </c>
      <c r="K20" s="104"/>
      <c r="L20" s="103">
        <f t="shared" si="5"/>
        <v>0</v>
      </c>
      <c r="M20" s="138">
        <v>10</v>
      </c>
      <c r="N20" s="103">
        <f t="shared" si="6"/>
        <v>200</v>
      </c>
      <c r="O20" s="146">
        <f t="shared" si="0"/>
        <v>10</v>
      </c>
      <c r="P20" s="123">
        <f t="shared" si="1"/>
        <v>200</v>
      </c>
      <c r="Q20" s="97"/>
    </row>
    <row r="21" s="90" customFormat="1" ht="17" customHeight="1" spans="1:17">
      <c r="A21" s="97">
        <v>17</v>
      </c>
      <c r="B21" s="100" t="s">
        <v>109</v>
      </c>
      <c r="C21" s="97" t="s">
        <v>17</v>
      </c>
      <c r="D21" s="143">
        <v>450</v>
      </c>
      <c r="E21" s="113">
        <v>4</v>
      </c>
      <c r="F21" s="103">
        <f t="shared" si="2"/>
        <v>1800</v>
      </c>
      <c r="G21" s="104"/>
      <c r="H21" s="103">
        <f t="shared" si="3"/>
        <v>0</v>
      </c>
      <c r="I21" s="104"/>
      <c r="J21" s="103">
        <f t="shared" si="4"/>
        <v>0</v>
      </c>
      <c r="K21" s="104"/>
      <c r="L21" s="103">
        <f t="shared" si="5"/>
        <v>0</v>
      </c>
      <c r="M21" s="97"/>
      <c r="N21" s="103">
        <f t="shared" si="6"/>
        <v>0</v>
      </c>
      <c r="O21" s="146">
        <f t="shared" si="0"/>
        <v>4</v>
      </c>
      <c r="P21" s="123">
        <f t="shared" si="1"/>
        <v>1800</v>
      </c>
      <c r="Q21" s="97"/>
    </row>
    <row r="22" s="90" customFormat="1" ht="17" customHeight="1" spans="1:17">
      <c r="A22" s="97">
        <v>18</v>
      </c>
      <c r="B22" s="100" t="s">
        <v>110</v>
      </c>
      <c r="C22" s="97" t="s">
        <v>17</v>
      </c>
      <c r="D22" s="143">
        <v>80</v>
      </c>
      <c r="E22" s="113">
        <v>10</v>
      </c>
      <c r="F22" s="103">
        <f t="shared" si="2"/>
        <v>800</v>
      </c>
      <c r="G22" s="104"/>
      <c r="H22" s="103">
        <f t="shared" si="3"/>
        <v>0</v>
      </c>
      <c r="I22" s="97"/>
      <c r="J22" s="103">
        <f t="shared" si="4"/>
        <v>0</v>
      </c>
      <c r="K22" s="97"/>
      <c r="L22" s="103">
        <f t="shared" si="5"/>
        <v>0</v>
      </c>
      <c r="M22" s="104"/>
      <c r="N22" s="103">
        <f t="shared" si="6"/>
        <v>0</v>
      </c>
      <c r="O22" s="146">
        <f t="shared" si="0"/>
        <v>10</v>
      </c>
      <c r="P22" s="123">
        <f t="shared" si="1"/>
        <v>800</v>
      </c>
      <c r="Q22" s="97"/>
    </row>
    <row r="23" s="90" customFormat="1" ht="17" customHeight="1" spans="1:17">
      <c r="A23" s="97">
        <v>19</v>
      </c>
      <c r="B23" s="100" t="s">
        <v>111</v>
      </c>
      <c r="C23" s="97" t="s">
        <v>23</v>
      </c>
      <c r="D23" s="143">
        <v>100</v>
      </c>
      <c r="E23" s="113">
        <v>12</v>
      </c>
      <c r="F23" s="103">
        <f t="shared" si="2"/>
        <v>1200</v>
      </c>
      <c r="G23" s="104"/>
      <c r="H23" s="103">
        <f t="shared" si="3"/>
        <v>0</v>
      </c>
      <c r="I23" s="104"/>
      <c r="J23" s="103">
        <f t="shared" si="4"/>
        <v>0</v>
      </c>
      <c r="K23" s="104"/>
      <c r="L23" s="103">
        <f t="shared" si="5"/>
        <v>0</v>
      </c>
      <c r="M23" s="104"/>
      <c r="N23" s="103">
        <f t="shared" si="6"/>
        <v>0</v>
      </c>
      <c r="O23" s="146">
        <f t="shared" si="0"/>
        <v>12</v>
      </c>
      <c r="P23" s="123">
        <f t="shared" si="1"/>
        <v>1200</v>
      </c>
      <c r="Q23" s="116"/>
    </row>
    <row r="24" s="90" customFormat="1" ht="17" customHeight="1" spans="1:17">
      <c r="A24" s="97">
        <v>20</v>
      </c>
      <c r="B24" s="100" t="s">
        <v>112</v>
      </c>
      <c r="C24" s="97" t="s">
        <v>23</v>
      </c>
      <c r="D24" s="143">
        <v>15</v>
      </c>
      <c r="E24" s="113">
        <v>10</v>
      </c>
      <c r="F24" s="103">
        <f t="shared" si="2"/>
        <v>150</v>
      </c>
      <c r="G24" s="104"/>
      <c r="H24" s="103">
        <f t="shared" si="3"/>
        <v>0</v>
      </c>
      <c r="I24" s="104"/>
      <c r="J24" s="103">
        <f t="shared" si="4"/>
        <v>0</v>
      </c>
      <c r="K24" s="104"/>
      <c r="L24" s="103">
        <f t="shared" si="5"/>
        <v>0</v>
      </c>
      <c r="M24" s="104"/>
      <c r="N24" s="103">
        <f t="shared" si="6"/>
        <v>0</v>
      </c>
      <c r="O24" s="146">
        <f t="shared" si="0"/>
        <v>10</v>
      </c>
      <c r="P24" s="123">
        <f t="shared" si="1"/>
        <v>150</v>
      </c>
      <c r="Q24" s="111"/>
    </row>
    <row r="25" s="90" customFormat="1" ht="17" customHeight="1" spans="1:17">
      <c r="A25" s="97">
        <v>21</v>
      </c>
      <c r="B25" s="100" t="s">
        <v>113</v>
      </c>
      <c r="C25" s="97" t="s">
        <v>17</v>
      </c>
      <c r="D25" s="143">
        <v>100</v>
      </c>
      <c r="E25" s="113">
        <v>5</v>
      </c>
      <c r="F25" s="103">
        <f t="shared" si="2"/>
        <v>500</v>
      </c>
      <c r="G25" s="104"/>
      <c r="H25" s="103">
        <f t="shared" si="3"/>
        <v>0</v>
      </c>
      <c r="I25" s="104"/>
      <c r="J25" s="103">
        <f t="shared" si="4"/>
        <v>0</v>
      </c>
      <c r="K25" s="104"/>
      <c r="L25" s="103">
        <f t="shared" si="5"/>
        <v>0</v>
      </c>
      <c r="M25" s="104"/>
      <c r="N25" s="103">
        <f t="shared" si="6"/>
        <v>0</v>
      </c>
      <c r="O25" s="146">
        <f t="shared" si="0"/>
        <v>5</v>
      </c>
      <c r="P25" s="123">
        <f t="shared" si="1"/>
        <v>500</v>
      </c>
      <c r="Q25" s="116"/>
    </row>
    <row r="26" s="90" customFormat="1" ht="17" customHeight="1" spans="1:17">
      <c r="A26" s="97">
        <v>22</v>
      </c>
      <c r="B26" s="100" t="s">
        <v>114</v>
      </c>
      <c r="C26" s="97" t="s">
        <v>17</v>
      </c>
      <c r="D26" s="143">
        <v>100</v>
      </c>
      <c r="E26" s="113">
        <v>5</v>
      </c>
      <c r="F26" s="103">
        <f t="shared" si="2"/>
        <v>500</v>
      </c>
      <c r="G26" s="104"/>
      <c r="H26" s="103">
        <f t="shared" si="3"/>
        <v>0</v>
      </c>
      <c r="I26" s="104"/>
      <c r="J26" s="103">
        <f t="shared" si="4"/>
        <v>0</v>
      </c>
      <c r="K26" s="104"/>
      <c r="L26" s="103">
        <f t="shared" si="5"/>
        <v>0</v>
      </c>
      <c r="M26" s="104"/>
      <c r="N26" s="103">
        <f t="shared" si="6"/>
        <v>0</v>
      </c>
      <c r="O26" s="146">
        <f t="shared" ref="O26:O32" si="7">E26+G26+I26+K26+M26</f>
        <v>5</v>
      </c>
      <c r="P26" s="123">
        <f t="shared" ref="P26:P32" si="8">N26+L26+J26+H26+F26</f>
        <v>500</v>
      </c>
      <c r="Q26" s="116"/>
    </row>
    <row r="27" s="90" customFormat="1" ht="17" customHeight="1" spans="1:17">
      <c r="A27" s="97">
        <v>23</v>
      </c>
      <c r="B27" s="100" t="s">
        <v>115</v>
      </c>
      <c r="C27" s="97" t="s">
        <v>23</v>
      </c>
      <c r="D27" s="143">
        <v>100</v>
      </c>
      <c r="E27" s="113">
        <v>20</v>
      </c>
      <c r="F27" s="103">
        <f t="shared" si="2"/>
        <v>2000</v>
      </c>
      <c r="G27" s="104"/>
      <c r="H27" s="103">
        <f t="shared" si="3"/>
        <v>0</v>
      </c>
      <c r="I27" s="104"/>
      <c r="J27" s="103">
        <f t="shared" si="4"/>
        <v>0</v>
      </c>
      <c r="K27" s="104"/>
      <c r="L27" s="103">
        <f t="shared" si="5"/>
        <v>0</v>
      </c>
      <c r="M27" s="104"/>
      <c r="N27" s="103">
        <f t="shared" si="6"/>
        <v>0</v>
      </c>
      <c r="O27" s="146">
        <f t="shared" si="7"/>
        <v>20</v>
      </c>
      <c r="P27" s="123">
        <f t="shared" si="8"/>
        <v>2000</v>
      </c>
      <c r="Q27" s="116"/>
    </row>
    <row r="28" s="90" customFormat="1" ht="17" customHeight="1" spans="1:17">
      <c r="A28" s="97">
        <v>24</v>
      </c>
      <c r="B28" s="100" t="s">
        <v>116</v>
      </c>
      <c r="C28" s="97" t="s">
        <v>17</v>
      </c>
      <c r="D28" s="143">
        <v>220</v>
      </c>
      <c r="E28" s="113">
        <v>12</v>
      </c>
      <c r="F28" s="103">
        <f t="shared" si="2"/>
        <v>2640</v>
      </c>
      <c r="G28" s="104"/>
      <c r="H28" s="103">
        <f t="shared" si="3"/>
        <v>0</v>
      </c>
      <c r="I28" s="104"/>
      <c r="J28" s="103">
        <f t="shared" si="4"/>
        <v>0</v>
      </c>
      <c r="K28" s="104"/>
      <c r="L28" s="103">
        <f t="shared" si="5"/>
        <v>0</v>
      </c>
      <c r="M28" s="104"/>
      <c r="N28" s="103">
        <f t="shared" si="6"/>
        <v>0</v>
      </c>
      <c r="O28" s="146">
        <f t="shared" si="7"/>
        <v>12</v>
      </c>
      <c r="P28" s="123">
        <f t="shared" si="8"/>
        <v>2640</v>
      </c>
      <c r="Q28" s="116"/>
    </row>
    <row r="29" s="90" customFormat="1" ht="17" customHeight="1" spans="1:17">
      <c r="A29" s="97">
        <v>25</v>
      </c>
      <c r="B29" s="100" t="s">
        <v>117</v>
      </c>
      <c r="C29" s="97" t="s">
        <v>23</v>
      </c>
      <c r="D29" s="143">
        <v>80</v>
      </c>
      <c r="E29" s="113">
        <v>4</v>
      </c>
      <c r="F29" s="103">
        <f t="shared" si="2"/>
        <v>320</v>
      </c>
      <c r="G29" s="104"/>
      <c r="H29" s="103">
        <f t="shared" si="3"/>
        <v>0</v>
      </c>
      <c r="I29" s="104"/>
      <c r="J29" s="103">
        <f t="shared" si="4"/>
        <v>0</v>
      </c>
      <c r="K29" s="104"/>
      <c r="L29" s="103">
        <f t="shared" si="5"/>
        <v>0</v>
      </c>
      <c r="M29" s="104"/>
      <c r="N29" s="103">
        <f t="shared" si="6"/>
        <v>0</v>
      </c>
      <c r="O29" s="146">
        <f t="shared" si="7"/>
        <v>4</v>
      </c>
      <c r="P29" s="123">
        <f t="shared" si="8"/>
        <v>320</v>
      </c>
      <c r="Q29" s="116"/>
    </row>
    <row r="30" s="90" customFormat="1" ht="17" customHeight="1" spans="1:17">
      <c r="A30" s="97">
        <v>26</v>
      </c>
      <c r="B30" s="100" t="s">
        <v>118</v>
      </c>
      <c r="C30" s="97" t="s">
        <v>23</v>
      </c>
      <c r="D30" s="143">
        <v>100</v>
      </c>
      <c r="E30" s="113">
        <v>2</v>
      </c>
      <c r="F30" s="103">
        <f t="shared" si="2"/>
        <v>200</v>
      </c>
      <c r="G30" s="104"/>
      <c r="H30" s="103">
        <f t="shared" si="3"/>
        <v>0</v>
      </c>
      <c r="I30" s="104"/>
      <c r="J30" s="103">
        <f t="shared" si="4"/>
        <v>0</v>
      </c>
      <c r="K30" s="104"/>
      <c r="L30" s="103">
        <f t="shared" si="5"/>
        <v>0</v>
      </c>
      <c r="M30" s="104"/>
      <c r="N30" s="103">
        <f t="shared" si="6"/>
        <v>0</v>
      </c>
      <c r="O30" s="146">
        <f t="shared" si="7"/>
        <v>2</v>
      </c>
      <c r="P30" s="123">
        <f t="shared" si="8"/>
        <v>200</v>
      </c>
      <c r="Q30" s="116"/>
    </row>
    <row r="31" s="90" customFormat="1" ht="17" customHeight="1" spans="1:17">
      <c r="A31" s="97">
        <v>27</v>
      </c>
      <c r="B31" s="100" t="s">
        <v>119</v>
      </c>
      <c r="C31" s="97" t="s">
        <v>17</v>
      </c>
      <c r="D31" s="143">
        <v>15</v>
      </c>
      <c r="E31" s="113">
        <v>10</v>
      </c>
      <c r="F31" s="103">
        <f t="shared" si="2"/>
        <v>150</v>
      </c>
      <c r="G31" s="104"/>
      <c r="H31" s="103">
        <f t="shared" si="3"/>
        <v>0</v>
      </c>
      <c r="I31" s="104"/>
      <c r="J31" s="103">
        <f t="shared" si="4"/>
        <v>0</v>
      </c>
      <c r="K31" s="104"/>
      <c r="L31" s="103">
        <f t="shared" si="5"/>
        <v>0</v>
      </c>
      <c r="M31" s="104"/>
      <c r="N31" s="103">
        <f t="shared" si="6"/>
        <v>0</v>
      </c>
      <c r="O31" s="146">
        <f t="shared" si="7"/>
        <v>10</v>
      </c>
      <c r="P31" s="123">
        <f t="shared" si="8"/>
        <v>150</v>
      </c>
      <c r="Q31" s="116"/>
    </row>
    <row r="32" s="90" customFormat="1" ht="17" customHeight="1" spans="1:17">
      <c r="A32" s="97">
        <v>28</v>
      </c>
      <c r="B32" s="100" t="s">
        <v>120</v>
      </c>
      <c r="C32" s="100" t="s">
        <v>121</v>
      </c>
      <c r="D32" s="144">
        <v>100</v>
      </c>
      <c r="E32" s="113">
        <v>5</v>
      </c>
      <c r="F32" s="103">
        <f t="shared" si="2"/>
        <v>500</v>
      </c>
      <c r="G32" s="104"/>
      <c r="H32" s="103">
        <f t="shared" si="3"/>
        <v>0</v>
      </c>
      <c r="I32" s="104"/>
      <c r="J32" s="103">
        <f t="shared" si="4"/>
        <v>0</v>
      </c>
      <c r="K32" s="104"/>
      <c r="L32" s="103">
        <f t="shared" si="5"/>
        <v>0</v>
      </c>
      <c r="M32" s="104"/>
      <c r="N32" s="103">
        <f t="shared" si="6"/>
        <v>0</v>
      </c>
      <c r="O32" s="146">
        <f t="shared" si="7"/>
        <v>5</v>
      </c>
      <c r="P32" s="123">
        <f t="shared" si="8"/>
        <v>500</v>
      </c>
      <c r="Q32" s="116"/>
    </row>
    <row r="33" s="90" customFormat="1" ht="17" customHeight="1" spans="1:17">
      <c r="A33" s="97"/>
      <c r="B33" s="73"/>
      <c r="C33" s="116"/>
      <c r="D33" s="112"/>
      <c r="E33" s="113"/>
      <c r="F33" s="103"/>
      <c r="G33" s="104"/>
      <c r="H33" s="103"/>
      <c r="I33" s="104"/>
      <c r="J33" s="103"/>
      <c r="K33" s="104"/>
      <c r="L33" s="103"/>
      <c r="M33" s="104"/>
      <c r="N33" s="103"/>
      <c r="O33" s="146"/>
      <c r="P33" s="123"/>
      <c r="Q33" s="116"/>
    </row>
    <row r="34" s="90" customFormat="1" ht="17" customHeight="1" spans="1:17">
      <c r="A34" s="97"/>
      <c r="B34" s="73"/>
      <c r="C34" s="116"/>
      <c r="D34" s="112"/>
      <c r="E34" s="113"/>
      <c r="F34" s="103"/>
      <c r="G34" s="104"/>
      <c r="H34" s="103"/>
      <c r="I34" s="104"/>
      <c r="J34" s="103"/>
      <c r="K34" s="104"/>
      <c r="L34" s="103"/>
      <c r="M34" s="104"/>
      <c r="N34" s="103"/>
      <c r="O34" s="146"/>
      <c r="P34" s="123"/>
      <c r="Q34" s="116"/>
    </row>
    <row r="35" s="90" customFormat="1" ht="17" customHeight="1" spans="1:17">
      <c r="A35" s="97"/>
      <c r="B35" s="73"/>
      <c r="C35" s="116"/>
      <c r="D35" s="112"/>
      <c r="E35" s="113"/>
      <c r="F35" s="103"/>
      <c r="G35" s="104"/>
      <c r="H35" s="103"/>
      <c r="I35" s="104"/>
      <c r="J35" s="103"/>
      <c r="K35" s="104"/>
      <c r="L35" s="103"/>
      <c r="M35" s="104"/>
      <c r="N35" s="103"/>
      <c r="O35" s="146"/>
      <c r="P35" s="123"/>
      <c r="Q35" s="116"/>
    </row>
    <row r="36" s="90" customFormat="1" ht="28" customHeight="1" spans="1:17">
      <c r="A36" s="97">
        <v>52</v>
      </c>
      <c r="B36" s="118" t="s">
        <v>85</v>
      </c>
      <c r="C36" s="119"/>
      <c r="D36" s="119"/>
      <c r="E36" s="120"/>
      <c r="F36" s="121">
        <f>SUM(F5:F32)</f>
        <v>10760</v>
      </c>
      <c r="G36" s="104"/>
      <c r="H36" s="121">
        <f t="shared" ref="F36:J36" si="9">SUM(H5:H32)</f>
        <v>4880</v>
      </c>
      <c r="I36" s="121"/>
      <c r="J36" s="121">
        <f t="shared" si="9"/>
        <v>1040</v>
      </c>
      <c r="K36" s="121"/>
      <c r="L36" s="121">
        <f t="shared" ref="L36:P36" si="10">SUM(L5:L32)</f>
        <v>450</v>
      </c>
      <c r="M36" s="121"/>
      <c r="N36" s="121">
        <f t="shared" si="10"/>
        <v>2520</v>
      </c>
      <c r="O36" s="121"/>
      <c r="P36" s="121">
        <f>SUM(P5:P32)</f>
        <v>19650</v>
      </c>
      <c r="Q36" s="124"/>
    </row>
    <row r="38" s="90" customFormat="1" spans="2:12">
      <c r="B38" s="91" t="s">
        <v>86</v>
      </c>
      <c r="D38" s="62"/>
      <c r="L38" s="90" t="s">
        <v>87</v>
      </c>
    </row>
  </sheetData>
  <mergeCells count="14">
    <mergeCell ref="A1:Q1"/>
    <mergeCell ref="A2:E2"/>
    <mergeCell ref="E3:F3"/>
    <mergeCell ref="G3:H3"/>
    <mergeCell ref="I3:J3"/>
    <mergeCell ref="K3:L3"/>
    <mergeCell ref="M3:N3"/>
    <mergeCell ref="O3:P3"/>
    <mergeCell ref="B36:E36"/>
    <mergeCell ref="A3:A4"/>
    <mergeCell ref="B3:B4"/>
    <mergeCell ref="C3:C4"/>
    <mergeCell ref="D3:D4"/>
    <mergeCell ref="Q3:Q4"/>
  </mergeCells>
  <pageMargins left="0.25" right="0.25" top="0.75" bottom="0.75" header="0.298611111111111" footer="0.298611111111111"/>
  <pageSetup paperSize="9" scale="96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0"/>
  <sheetViews>
    <sheetView view="pageBreakPreview" zoomScaleNormal="100" topLeftCell="A32" workbookViewId="0">
      <selection activeCell="N39" sqref="N39"/>
    </sheetView>
  </sheetViews>
  <sheetFormatPr defaultColWidth="9" defaultRowHeight="13.5"/>
  <cols>
    <col min="1" max="1" width="4.75833333333333" style="125" customWidth="1"/>
    <col min="2" max="2" width="7.25833333333333" style="125" customWidth="1"/>
    <col min="3" max="3" width="26.1083333333333" style="125" customWidth="1"/>
    <col min="4" max="4" width="4.63333333333333" style="125" customWidth="1"/>
    <col min="5" max="5" width="5.25833333333333" style="125" customWidth="1"/>
    <col min="6" max="6" width="7" style="129" customWidth="1"/>
    <col min="7" max="7" width="7.5" style="129" customWidth="1"/>
    <col min="8" max="8" width="5.25833333333333" style="129" customWidth="1"/>
    <col min="9" max="9" width="6.38333333333333" style="129" customWidth="1"/>
    <col min="10" max="10" width="4.63333333333333" style="129" customWidth="1"/>
    <col min="11" max="11" width="5.25833333333333" style="129" customWidth="1"/>
    <col min="12" max="12" width="4.63333333333333" style="129" customWidth="1"/>
    <col min="13" max="13" width="6.38333333333333" style="129" customWidth="1"/>
    <col min="14" max="14" width="5.25833333333333" style="129" customWidth="1"/>
    <col min="15" max="16" width="6.38333333333333" style="129" customWidth="1"/>
    <col min="17" max="17" width="7.5" style="129" customWidth="1"/>
    <col min="18" max="18" width="32.3833333333333" style="125" customWidth="1"/>
    <col min="19" max="19" width="5.38333333333333" style="125" customWidth="1"/>
    <col min="20" max="16384" width="9" style="125"/>
  </cols>
  <sheetData>
    <row r="1" s="125" customFormat="1" ht="41.1" customHeight="1" spans="1:19">
      <c r="A1" s="130" t="s">
        <v>122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</row>
    <row r="2" s="125" customFormat="1" ht="27" customHeight="1" spans="1:19">
      <c r="A2" s="131"/>
      <c r="B2" s="131"/>
      <c r="C2" s="131"/>
      <c r="D2" s="131"/>
      <c r="E2" s="131"/>
      <c r="F2" s="131" t="s">
        <v>6</v>
      </c>
      <c r="G2" s="131"/>
      <c r="H2" s="131" t="s">
        <v>7</v>
      </c>
      <c r="I2" s="131"/>
      <c r="J2" s="131" t="s">
        <v>8</v>
      </c>
      <c r="K2" s="131"/>
      <c r="L2" s="131" t="s">
        <v>9</v>
      </c>
      <c r="M2" s="131"/>
      <c r="N2" s="131" t="s">
        <v>10</v>
      </c>
      <c r="O2" s="131"/>
      <c r="P2" s="131" t="s">
        <v>11</v>
      </c>
      <c r="Q2" s="131"/>
      <c r="R2" s="131"/>
      <c r="S2" s="131"/>
    </row>
    <row r="3" s="126" customFormat="1" ht="39" customHeight="1" spans="1:19">
      <c r="A3" s="20" t="s">
        <v>2</v>
      </c>
      <c r="B3" s="21" t="s">
        <v>123</v>
      </c>
      <c r="C3" s="22" t="s">
        <v>124</v>
      </c>
      <c r="D3" s="21" t="s">
        <v>4</v>
      </c>
      <c r="E3" s="23" t="s">
        <v>5</v>
      </c>
      <c r="F3" s="21" t="s">
        <v>13</v>
      </c>
      <c r="G3" s="23" t="s">
        <v>125</v>
      </c>
      <c r="H3" s="21" t="s">
        <v>13</v>
      </c>
      <c r="I3" s="23" t="s">
        <v>125</v>
      </c>
      <c r="J3" s="21" t="s">
        <v>13</v>
      </c>
      <c r="K3" s="23" t="s">
        <v>125</v>
      </c>
      <c r="L3" s="21" t="s">
        <v>13</v>
      </c>
      <c r="M3" s="23" t="s">
        <v>125</v>
      </c>
      <c r="N3" s="21" t="s">
        <v>13</v>
      </c>
      <c r="O3" s="23" t="s">
        <v>125</v>
      </c>
      <c r="P3" s="21" t="s">
        <v>13</v>
      </c>
      <c r="Q3" s="23" t="s">
        <v>125</v>
      </c>
      <c r="R3" s="23" t="s">
        <v>126</v>
      </c>
      <c r="S3" s="21" t="s">
        <v>12</v>
      </c>
    </row>
    <row r="4" s="126" customFormat="1" ht="123" customHeight="1" spans="1:19">
      <c r="A4" s="24">
        <v>1</v>
      </c>
      <c r="B4" s="25" t="s">
        <v>127</v>
      </c>
      <c r="C4" s="26" t="s">
        <v>128</v>
      </c>
      <c r="D4" s="21" t="s">
        <v>17</v>
      </c>
      <c r="E4" s="27">
        <v>60</v>
      </c>
      <c r="F4" s="21">
        <v>10</v>
      </c>
      <c r="G4" s="27">
        <f t="shared" ref="G4:G36" si="0">E4*F4</f>
        <v>600</v>
      </c>
      <c r="H4" s="24">
        <v>5</v>
      </c>
      <c r="I4" s="27">
        <f>H4*E4</f>
        <v>300</v>
      </c>
      <c r="J4" s="27"/>
      <c r="K4" s="27">
        <f>J4*E4</f>
        <v>0</v>
      </c>
      <c r="L4" s="27">
        <v>2</v>
      </c>
      <c r="M4" s="27">
        <f>L4*E4</f>
        <v>120</v>
      </c>
      <c r="N4" s="27">
        <v>2</v>
      </c>
      <c r="O4" s="27">
        <f>N4*E4</f>
        <v>120</v>
      </c>
      <c r="P4" s="27">
        <f>F4+H4+J4+L4+N4</f>
        <v>19</v>
      </c>
      <c r="Q4" s="27">
        <f>G4+I4+K4+M4+O4</f>
        <v>1140</v>
      </c>
      <c r="R4" s="29"/>
      <c r="S4" s="42"/>
    </row>
    <row r="5" s="126" customFormat="1" ht="123" customHeight="1" spans="1:19">
      <c r="A5" s="24">
        <v>2</v>
      </c>
      <c r="B5" s="25" t="s">
        <v>129</v>
      </c>
      <c r="C5" s="26" t="s">
        <v>130</v>
      </c>
      <c r="D5" s="21" t="s">
        <v>131</v>
      </c>
      <c r="E5" s="27">
        <v>100</v>
      </c>
      <c r="F5" s="21">
        <v>6</v>
      </c>
      <c r="G5" s="27">
        <f t="shared" si="0"/>
        <v>600</v>
      </c>
      <c r="H5" s="24">
        <v>1</v>
      </c>
      <c r="I5" s="27">
        <f>H5*E5</f>
        <v>100</v>
      </c>
      <c r="J5" s="27">
        <v>1</v>
      </c>
      <c r="K5" s="27">
        <f>J5*E5</f>
        <v>100</v>
      </c>
      <c r="L5" s="27">
        <v>1</v>
      </c>
      <c r="M5" s="27">
        <f>L5*E5</f>
        <v>100</v>
      </c>
      <c r="N5" s="27">
        <v>1</v>
      </c>
      <c r="O5" s="27">
        <f>N5*E5</f>
        <v>100</v>
      </c>
      <c r="P5" s="27">
        <f>F5+H5+J5+L5+N5</f>
        <v>10</v>
      </c>
      <c r="Q5" s="27">
        <f>G5+I5+K5+M5+O5</f>
        <v>1000</v>
      </c>
      <c r="R5" s="29"/>
      <c r="S5" s="42"/>
    </row>
    <row r="6" s="126" customFormat="1" ht="123" customHeight="1" spans="1:19">
      <c r="A6" s="24">
        <v>3</v>
      </c>
      <c r="B6" s="25" t="s">
        <v>132</v>
      </c>
      <c r="C6" s="26" t="s">
        <v>133</v>
      </c>
      <c r="D6" s="21" t="s">
        <v>17</v>
      </c>
      <c r="E6" s="27">
        <v>10</v>
      </c>
      <c r="F6" s="21">
        <v>30</v>
      </c>
      <c r="G6" s="27">
        <f t="shared" si="0"/>
        <v>300</v>
      </c>
      <c r="H6" s="24">
        <v>10</v>
      </c>
      <c r="I6" s="27">
        <f t="shared" ref="I6:I36" si="1">H6*E6</f>
        <v>100</v>
      </c>
      <c r="J6" s="27"/>
      <c r="K6" s="27">
        <f t="shared" ref="K6:K36" si="2">J6*E6</f>
        <v>0</v>
      </c>
      <c r="L6" s="27"/>
      <c r="M6" s="27">
        <f t="shared" ref="M6:M36" si="3">L6*E6</f>
        <v>0</v>
      </c>
      <c r="N6" s="27">
        <v>10</v>
      </c>
      <c r="O6" s="27">
        <f t="shared" ref="O6:O36" si="4">N6*E6</f>
        <v>100</v>
      </c>
      <c r="P6" s="27">
        <f t="shared" ref="P6:P36" si="5">F6+H6+J6+L6+N6</f>
        <v>50</v>
      </c>
      <c r="Q6" s="27">
        <f t="shared" ref="Q6:Q36" si="6">G6+I6+K6+M6+O6</f>
        <v>500</v>
      </c>
      <c r="R6" s="29"/>
      <c r="S6" s="42"/>
    </row>
    <row r="7" s="126" customFormat="1" ht="123" customHeight="1" spans="1:19">
      <c r="A7" s="24">
        <v>4</v>
      </c>
      <c r="B7" s="25" t="s">
        <v>134</v>
      </c>
      <c r="C7" s="26" t="s">
        <v>135</v>
      </c>
      <c r="D7" s="21" t="s">
        <v>17</v>
      </c>
      <c r="E7" s="27">
        <v>50</v>
      </c>
      <c r="F7" s="21">
        <v>20</v>
      </c>
      <c r="G7" s="27">
        <f t="shared" si="0"/>
        <v>1000</v>
      </c>
      <c r="H7" s="24">
        <v>10</v>
      </c>
      <c r="I7" s="27">
        <f t="shared" si="1"/>
        <v>500</v>
      </c>
      <c r="J7" s="27"/>
      <c r="K7" s="27">
        <f t="shared" si="2"/>
        <v>0</v>
      </c>
      <c r="L7" s="27"/>
      <c r="M7" s="27">
        <f t="shared" si="3"/>
        <v>0</v>
      </c>
      <c r="N7" s="27">
        <v>6</v>
      </c>
      <c r="O7" s="27">
        <f t="shared" si="4"/>
        <v>300</v>
      </c>
      <c r="P7" s="27">
        <f t="shared" si="5"/>
        <v>36</v>
      </c>
      <c r="Q7" s="27">
        <f t="shared" si="6"/>
        <v>1800</v>
      </c>
      <c r="R7" s="29"/>
      <c r="S7" s="42"/>
    </row>
    <row r="8" s="126" customFormat="1" ht="123" customHeight="1" spans="1:19">
      <c r="A8" s="24">
        <v>5</v>
      </c>
      <c r="B8" s="25" t="s">
        <v>136</v>
      </c>
      <c r="C8" s="26" t="s">
        <v>137</v>
      </c>
      <c r="D8" s="21" t="s">
        <v>17</v>
      </c>
      <c r="E8" s="27">
        <v>50</v>
      </c>
      <c r="F8" s="21">
        <v>10</v>
      </c>
      <c r="G8" s="27">
        <f t="shared" si="0"/>
        <v>500</v>
      </c>
      <c r="H8" s="24"/>
      <c r="I8" s="27">
        <f t="shared" si="1"/>
        <v>0</v>
      </c>
      <c r="J8" s="27"/>
      <c r="K8" s="27">
        <f t="shared" si="2"/>
        <v>0</v>
      </c>
      <c r="L8" s="27"/>
      <c r="M8" s="27">
        <f t="shared" si="3"/>
        <v>0</v>
      </c>
      <c r="N8" s="27"/>
      <c r="O8" s="27">
        <f t="shared" si="4"/>
        <v>0</v>
      </c>
      <c r="P8" s="27">
        <f t="shared" si="5"/>
        <v>10</v>
      </c>
      <c r="Q8" s="27">
        <f t="shared" si="6"/>
        <v>500</v>
      </c>
      <c r="R8" s="29"/>
      <c r="S8" s="42"/>
    </row>
    <row r="9" s="126" customFormat="1" ht="123" customHeight="1" spans="1:19">
      <c r="A9" s="24">
        <v>6</v>
      </c>
      <c r="B9" s="25" t="s">
        <v>138</v>
      </c>
      <c r="C9" s="26" t="s">
        <v>139</v>
      </c>
      <c r="D9" s="21" t="s">
        <v>140</v>
      </c>
      <c r="E9" s="27">
        <v>8</v>
      </c>
      <c r="F9" s="21">
        <v>20</v>
      </c>
      <c r="G9" s="27">
        <f t="shared" si="0"/>
        <v>160</v>
      </c>
      <c r="H9" s="24">
        <v>30</v>
      </c>
      <c r="I9" s="27">
        <f t="shared" si="1"/>
        <v>240</v>
      </c>
      <c r="J9" s="27">
        <v>5</v>
      </c>
      <c r="K9" s="27">
        <f t="shared" si="2"/>
        <v>40</v>
      </c>
      <c r="L9" s="27">
        <v>5</v>
      </c>
      <c r="M9" s="27">
        <f t="shared" si="3"/>
        <v>40</v>
      </c>
      <c r="N9" s="27">
        <v>30</v>
      </c>
      <c r="O9" s="27">
        <f t="shared" si="4"/>
        <v>240</v>
      </c>
      <c r="P9" s="27">
        <f t="shared" si="5"/>
        <v>90</v>
      </c>
      <c r="Q9" s="27">
        <f t="shared" si="6"/>
        <v>720</v>
      </c>
      <c r="R9" s="29"/>
      <c r="S9" s="42"/>
    </row>
    <row r="10" s="126" customFormat="1" ht="123" customHeight="1" spans="1:19">
      <c r="A10" s="24">
        <v>7</v>
      </c>
      <c r="B10" s="25" t="s">
        <v>141</v>
      </c>
      <c r="C10" s="26" t="s">
        <v>142</v>
      </c>
      <c r="D10" s="21" t="s">
        <v>17</v>
      </c>
      <c r="E10" s="132">
        <v>1.5</v>
      </c>
      <c r="F10" s="21">
        <v>300</v>
      </c>
      <c r="G10" s="27">
        <f t="shared" si="0"/>
        <v>450</v>
      </c>
      <c r="H10" s="24">
        <v>50</v>
      </c>
      <c r="I10" s="27">
        <f t="shared" si="1"/>
        <v>75</v>
      </c>
      <c r="J10" s="27">
        <v>10</v>
      </c>
      <c r="K10" s="27">
        <f t="shared" si="2"/>
        <v>15</v>
      </c>
      <c r="L10" s="27">
        <v>10</v>
      </c>
      <c r="M10" s="27">
        <f t="shared" si="3"/>
        <v>15</v>
      </c>
      <c r="N10" s="27">
        <v>30</v>
      </c>
      <c r="O10" s="27">
        <f t="shared" si="4"/>
        <v>45</v>
      </c>
      <c r="P10" s="27">
        <f t="shared" si="5"/>
        <v>400</v>
      </c>
      <c r="Q10" s="27">
        <f t="shared" si="6"/>
        <v>600</v>
      </c>
      <c r="R10" s="29"/>
      <c r="S10" s="42"/>
    </row>
    <row r="11" s="126" customFormat="1" ht="123" customHeight="1" spans="1:19">
      <c r="A11" s="24">
        <v>8</v>
      </c>
      <c r="B11" s="25" t="s">
        <v>143</v>
      </c>
      <c r="C11" s="26" t="s">
        <v>144</v>
      </c>
      <c r="D11" s="21" t="s">
        <v>84</v>
      </c>
      <c r="E11" s="27">
        <v>350</v>
      </c>
      <c r="F11" s="21">
        <v>4</v>
      </c>
      <c r="G11" s="27">
        <f t="shared" si="0"/>
        <v>1400</v>
      </c>
      <c r="H11" s="24"/>
      <c r="I11" s="27">
        <f t="shared" si="1"/>
        <v>0</v>
      </c>
      <c r="J11" s="27"/>
      <c r="K11" s="27">
        <f t="shared" si="2"/>
        <v>0</v>
      </c>
      <c r="L11" s="27"/>
      <c r="M11" s="27">
        <f t="shared" si="3"/>
        <v>0</v>
      </c>
      <c r="N11" s="27"/>
      <c r="O11" s="27">
        <f t="shared" si="4"/>
        <v>0</v>
      </c>
      <c r="P11" s="27">
        <f t="shared" si="5"/>
        <v>4</v>
      </c>
      <c r="Q11" s="27">
        <f t="shared" si="6"/>
        <v>1400</v>
      </c>
      <c r="R11" s="29"/>
      <c r="S11" s="42"/>
    </row>
    <row r="12" s="126" customFormat="1" ht="123" customHeight="1" spans="1:19">
      <c r="A12" s="24">
        <v>9</v>
      </c>
      <c r="B12" s="25" t="s">
        <v>145</v>
      </c>
      <c r="C12" s="26" t="s">
        <v>146</v>
      </c>
      <c r="D12" s="21" t="s">
        <v>38</v>
      </c>
      <c r="E12" s="132">
        <v>5</v>
      </c>
      <c r="F12" s="21">
        <v>100</v>
      </c>
      <c r="G12" s="27">
        <f t="shared" si="0"/>
        <v>500</v>
      </c>
      <c r="H12" s="24">
        <v>50</v>
      </c>
      <c r="I12" s="27">
        <f t="shared" si="1"/>
        <v>250</v>
      </c>
      <c r="J12" s="27">
        <v>10</v>
      </c>
      <c r="K12" s="27">
        <f t="shared" si="2"/>
        <v>50</v>
      </c>
      <c r="L12" s="27">
        <v>20</v>
      </c>
      <c r="M12" s="27">
        <f t="shared" si="3"/>
        <v>100</v>
      </c>
      <c r="N12" s="27">
        <v>30</v>
      </c>
      <c r="O12" s="27">
        <f t="shared" si="4"/>
        <v>150</v>
      </c>
      <c r="P12" s="27">
        <f t="shared" si="5"/>
        <v>210</v>
      </c>
      <c r="Q12" s="27">
        <f t="shared" si="6"/>
        <v>1050</v>
      </c>
      <c r="R12" s="29"/>
      <c r="S12" s="42"/>
    </row>
    <row r="13" s="126" customFormat="1" ht="123" customHeight="1" spans="1:19">
      <c r="A13" s="24">
        <v>10</v>
      </c>
      <c r="B13" s="25" t="s">
        <v>147</v>
      </c>
      <c r="C13" s="26" t="s">
        <v>146</v>
      </c>
      <c r="D13" s="21" t="s">
        <v>17</v>
      </c>
      <c r="E13" s="27">
        <v>2</v>
      </c>
      <c r="F13" s="21">
        <v>100</v>
      </c>
      <c r="G13" s="27">
        <f t="shared" si="0"/>
        <v>200</v>
      </c>
      <c r="H13" s="24">
        <v>50</v>
      </c>
      <c r="I13" s="27">
        <f t="shared" si="1"/>
        <v>100</v>
      </c>
      <c r="J13" s="27">
        <v>10</v>
      </c>
      <c r="K13" s="27">
        <f t="shared" si="2"/>
        <v>20</v>
      </c>
      <c r="L13" s="27">
        <v>40</v>
      </c>
      <c r="M13" s="27">
        <f t="shared" si="3"/>
        <v>80</v>
      </c>
      <c r="N13" s="27">
        <v>30</v>
      </c>
      <c r="O13" s="27">
        <f t="shared" si="4"/>
        <v>60</v>
      </c>
      <c r="P13" s="27">
        <f t="shared" si="5"/>
        <v>230</v>
      </c>
      <c r="Q13" s="27">
        <f t="shared" si="6"/>
        <v>460</v>
      </c>
      <c r="R13" s="29"/>
      <c r="S13" s="42"/>
    </row>
    <row r="14" s="126" customFormat="1" ht="123" customHeight="1" spans="1:19">
      <c r="A14" s="24">
        <v>11</v>
      </c>
      <c r="B14" s="25" t="s">
        <v>148</v>
      </c>
      <c r="C14" s="26" t="s">
        <v>149</v>
      </c>
      <c r="D14" s="21" t="s">
        <v>150</v>
      </c>
      <c r="E14" s="27">
        <v>250</v>
      </c>
      <c r="F14" s="21">
        <v>1</v>
      </c>
      <c r="G14" s="27">
        <f t="shared" si="0"/>
        <v>250</v>
      </c>
      <c r="H14" s="24"/>
      <c r="I14" s="27">
        <f t="shared" si="1"/>
        <v>0</v>
      </c>
      <c r="J14" s="27"/>
      <c r="K14" s="27">
        <f t="shared" si="2"/>
        <v>0</v>
      </c>
      <c r="L14" s="27"/>
      <c r="M14" s="27">
        <f t="shared" si="3"/>
        <v>0</v>
      </c>
      <c r="N14" s="27"/>
      <c r="O14" s="27">
        <f t="shared" si="4"/>
        <v>0</v>
      </c>
      <c r="P14" s="27">
        <f t="shared" si="5"/>
        <v>1</v>
      </c>
      <c r="Q14" s="27">
        <f t="shared" si="6"/>
        <v>250</v>
      </c>
      <c r="R14" s="29"/>
      <c r="S14" s="42"/>
    </row>
    <row r="15" s="126" customFormat="1" ht="123" customHeight="1" spans="1:19">
      <c r="A15" s="24">
        <v>12</v>
      </c>
      <c r="B15" s="25" t="s">
        <v>151</v>
      </c>
      <c r="C15" s="26" t="s">
        <v>152</v>
      </c>
      <c r="D15" s="21" t="s">
        <v>38</v>
      </c>
      <c r="E15" s="27">
        <v>45</v>
      </c>
      <c r="F15" s="21">
        <v>4</v>
      </c>
      <c r="G15" s="27">
        <f t="shared" si="0"/>
        <v>180</v>
      </c>
      <c r="H15" s="24"/>
      <c r="I15" s="27">
        <f t="shared" si="1"/>
        <v>0</v>
      </c>
      <c r="J15" s="27"/>
      <c r="K15" s="27">
        <f t="shared" si="2"/>
        <v>0</v>
      </c>
      <c r="L15" s="27">
        <v>2</v>
      </c>
      <c r="M15" s="27">
        <f t="shared" si="3"/>
        <v>90</v>
      </c>
      <c r="N15" s="27"/>
      <c r="O15" s="27">
        <f t="shared" si="4"/>
        <v>0</v>
      </c>
      <c r="P15" s="27">
        <f t="shared" si="5"/>
        <v>6</v>
      </c>
      <c r="Q15" s="27">
        <f t="shared" si="6"/>
        <v>270</v>
      </c>
      <c r="R15" s="29"/>
      <c r="S15" s="42" t="s">
        <v>153</v>
      </c>
    </row>
    <row r="16" s="126" customFormat="1" ht="123" customHeight="1" spans="1:19">
      <c r="A16" s="24">
        <v>13</v>
      </c>
      <c r="B16" s="25" t="s">
        <v>154</v>
      </c>
      <c r="C16" s="26" t="s">
        <v>155</v>
      </c>
      <c r="D16" s="21" t="s">
        <v>17</v>
      </c>
      <c r="E16" s="27">
        <v>60</v>
      </c>
      <c r="F16" s="21">
        <v>10</v>
      </c>
      <c r="G16" s="27">
        <f t="shared" si="0"/>
        <v>600</v>
      </c>
      <c r="H16" s="24"/>
      <c r="I16" s="27">
        <f t="shared" si="1"/>
        <v>0</v>
      </c>
      <c r="J16" s="27"/>
      <c r="K16" s="27">
        <f t="shared" si="2"/>
        <v>0</v>
      </c>
      <c r="L16" s="27">
        <v>10</v>
      </c>
      <c r="M16" s="27">
        <f t="shared" si="3"/>
        <v>600</v>
      </c>
      <c r="N16" s="27"/>
      <c r="O16" s="27">
        <f t="shared" si="4"/>
        <v>0</v>
      </c>
      <c r="P16" s="27">
        <f t="shared" si="5"/>
        <v>20</v>
      </c>
      <c r="Q16" s="27">
        <f t="shared" si="6"/>
        <v>1200</v>
      </c>
      <c r="R16" s="29"/>
      <c r="S16" s="42"/>
    </row>
    <row r="17" s="126" customFormat="1" ht="123" customHeight="1" spans="1:19">
      <c r="A17" s="24">
        <v>14</v>
      </c>
      <c r="B17" s="25" t="s">
        <v>156</v>
      </c>
      <c r="C17" s="26" t="s">
        <v>157</v>
      </c>
      <c r="D17" s="21" t="s">
        <v>17</v>
      </c>
      <c r="E17" s="27">
        <v>60</v>
      </c>
      <c r="F17" s="21">
        <v>15</v>
      </c>
      <c r="G17" s="27">
        <f t="shared" si="0"/>
        <v>900</v>
      </c>
      <c r="H17" s="24">
        <v>10</v>
      </c>
      <c r="I17" s="27">
        <f t="shared" si="1"/>
        <v>600</v>
      </c>
      <c r="J17" s="27"/>
      <c r="K17" s="27">
        <f t="shared" si="2"/>
        <v>0</v>
      </c>
      <c r="L17" s="27">
        <v>10</v>
      </c>
      <c r="M17" s="27">
        <f t="shared" si="3"/>
        <v>600</v>
      </c>
      <c r="N17" s="27"/>
      <c r="O17" s="27">
        <f t="shared" si="4"/>
        <v>0</v>
      </c>
      <c r="P17" s="27">
        <f t="shared" si="5"/>
        <v>35</v>
      </c>
      <c r="Q17" s="27">
        <f t="shared" si="6"/>
        <v>2100</v>
      </c>
      <c r="R17" s="29"/>
      <c r="S17" s="42"/>
    </row>
    <row r="18" s="126" customFormat="1" ht="123" customHeight="1" spans="1:19">
      <c r="A18" s="24">
        <v>15</v>
      </c>
      <c r="B18" s="25" t="s">
        <v>158</v>
      </c>
      <c r="C18" s="26" t="s">
        <v>159</v>
      </c>
      <c r="D18" s="21" t="s">
        <v>17</v>
      </c>
      <c r="E18" s="27">
        <v>5</v>
      </c>
      <c r="F18" s="21">
        <v>35</v>
      </c>
      <c r="G18" s="27">
        <f t="shared" si="0"/>
        <v>175</v>
      </c>
      <c r="H18" s="24">
        <v>10</v>
      </c>
      <c r="I18" s="27">
        <f t="shared" si="1"/>
        <v>50</v>
      </c>
      <c r="J18" s="27">
        <v>2</v>
      </c>
      <c r="K18" s="27">
        <f t="shared" si="2"/>
        <v>10</v>
      </c>
      <c r="L18" s="27">
        <v>2</v>
      </c>
      <c r="M18" s="27">
        <f t="shared" si="3"/>
        <v>10</v>
      </c>
      <c r="N18" s="27">
        <v>5</v>
      </c>
      <c r="O18" s="27">
        <f t="shared" si="4"/>
        <v>25</v>
      </c>
      <c r="P18" s="27">
        <f t="shared" si="5"/>
        <v>54</v>
      </c>
      <c r="Q18" s="27">
        <f t="shared" si="6"/>
        <v>270</v>
      </c>
      <c r="R18" s="29"/>
      <c r="S18" s="42"/>
    </row>
    <row r="19" s="126" customFormat="1" ht="123" customHeight="1" spans="1:19">
      <c r="A19" s="24">
        <v>16</v>
      </c>
      <c r="B19" s="25" t="s">
        <v>160</v>
      </c>
      <c r="C19" s="26" t="s">
        <v>161</v>
      </c>
      <c r="D19" s="21" t="s">
        <v>17</v>
      </c>
      <c r="E19" s="27">
        <v>30</v>
      </c>
      <c r="F19" s="21">
        <v>10</v>
      </c>
      <c r="G19" s="27">
        <f t="shared" si="0"/>
        <v>300</v>
      </c>
      <c r="H19" s="24">
        <v>8</v>
      </c>
      <c r="I19" s="27">
        <f t="shared" si="1"/>
        <v>240</v>
      </c>
      <c r="J19" s="27">
        <v>2</v>
      </c>
      <c r="K19" s="27">
        <f t="shared" si="2"/>
        <v>60</v>
      </c>
      <c r="L19" s="27">
        <v>2</v>
      </c>
      <c r="M19" s="27">
        <f t="shared" si="3"/>
        <v>60</v>
      </c>
      <c r="N19" s="27">
        <v>2</v>
      </c>
      <c r="O19" s="27">
        <f t="shared" si="4"/>
        <v>60</v>
      </c>
      <c r="P19" s="27">
        <f t="shared" si="5"/>
        <v>24</v>
      </c>
      <c r="Q19" s="27">
        <f t="shared" si="6"/>
        <v>720</v>
      </c>
      <c r="R19" s="29"/>
      <c r="S19" s="42"/>
    </row>
    <row r="20" s="126" customFormat="1" ht="123" customHeight="1" spans="1:19">
      <c r="A20" s="24">
        <v>17</v>
      </c>
      <c r="B20" s="25" t="s">
        <v>160</v>
      </c>
      <c r="C20" s="26" t="s">
        <v>162</v>
      </c>
      <c r="D20" s="21" t="s">
        <v>17</v>
      </c>
      <c r="E20" s="27">
        <v>25</v>
      </c>
      <c r="F20" s="21">
        <v>20</v>
      </c>
      <c r="G20" s="27">
        <f t="shared" si="0"/>
        <v>500</v>
      </c>
      <c r="H20" s="24"/>
      <c r="I20" s="27">
        <f t="shared" si="1"/>
        <v>0</v>
      </c>
      <c r="J20" s="27"/>
      <c r="K20" s="27">
        <f t="shared" si="2"/>
        <v>0</v>
      </c>
      <c r="L20" s="27"/>
      <c r="M20" s="27">
        <f t="shared" si="3"/>
        <v>0</v>
      </c>
      <c r="N20" s="27"/>
      <c r="O20" s="27">
        <f t="shared" si="4"/>
        <v>0</v>
      </c>
      <c r="P20" s="27">
        <f t="shared" si="5"/>
        <v>20</v>
      </c>
      <c r="Q20" s="27">
        <f t="shared" si="6"/>
        <v>500</v>
      </c>
      <c r="R20" s="29"/>
      <c r="S20" s="42"/>
    </row>
    <row r="21" s="126" customFormat="1" ht="123" customHeight="1" spans="1:19">
      <c r="A21" s="24">
        <v>18</v>
      </c>
      <c r="B21" s="25" t="s">
        <v>163</v>
      </c>
      <c r="C21" s="26" t="s">
        <v>164</v>
      </c>
      <c r="D21" s="21" t="s">
        <v>17</v>
      </c>
      <c r="E21" s="27">
        <v>5</v>
      </c>
      <c r="F21" s="21">
        <v>40</v>
      </c>
      <c r="G21" s="27">
        <f t="shared" si="0"/>
        <v>200</v>
      </c>
      <c r="H21" s="24">
        <v>4</v>
      </c>
      <c r="I21" s="27">
        <f t="shared" si="1"/>
        <v>20</v>
      </c>
      <c r="J21" s="27"/>
      <c r="K21" s="27">
        <f t="shared" si="2"/>
        <v>0</v>
      </c>
      <c r="L21" s="27">
        <v>2</v>
      </c>
      <c r="M21" s="27">
        <f t="shared" si="3"/>
        <v>10</v>
      </c>
      <c r="N21" s="27"/>
      <c r="O21" s="27">
        <f t="shared" si="4"/>
        <v>0</v>
      </c>
      <c r="P21" s="27">
        <f t="shared" si="5"/>
        <v>46</v>
      </c>
      <c r="Q21" s="27">
        <f t="shared" si="6"/>
        <v>230</v>
      </c>
      <c r="R21" s="29"/>
      <c r="S21" s="42"/>
    </row>
    <row r="22" s="126" customFormat="1" ht="123" customHeight="1" spans="1:19">
      <c r="A22" s="24">
        <v>19</v>
      </c>
      <c r="B22" s="25" t="s">
        <v>165</v>
      </c>
      <c r="C22" s="26" t="s">
        <v>166</v>
      </c>
      <c r="D22" s="21" t="s">
        <v>17</v>
      </c>
      <c r="E22" s="27">
        <v>30</v>
      </c>
      <c r="F22" s="21">
        <v>15</v>
      </c>
      <c r="G22" s="27">
        <f t="shared" si="0"/>
        <v>450</v>
      </c>
      <c r="H22" s="24">
        <v>2</v>
      </c>
      <c r="I22" s="27">
        <f t="shared" si="1"/>
        <v>60</v>
      </c>
      <c r="J22" s="27"/>
      <c r="K22" s="27">
        <f t="shared" si="2"/>
        <v>0</v>
      </c>
      <c r="L22" s="27"/>
      <c r="M22" s="27">
        <f t="shared" si="3"/>
        <v>0</v>
      </c>
      <c r="N22" s="27">
        <v>6</v>
      </c>
      <c r="O22" s="27">
        <f t="shared" si="4"/>
        <v>180</v>
      </c>
      <c r="P22" s="27">
        <f t="shared" si="5"/>
        <v>23</v>
      </c>
      <c r="Q22" s="27">
        <f t="shared" si="6"/>
        <v>690</v>
      </c>
      <c r="R22" s="29"/>
      <c r="S22" s="42"/>
    </row>
    <row r="23" s="126" customFormat="1" ht="123" customHeight="1" spans="1:19">
      <c r="A23" s="24">
        <v>20</v>
      </c>
      <c r="B23" s="25" t="s">
        <v>167</v>
      </c>
      <c r="C23" s="26" t="s">
        <v>168</v>
      </c>
      <c r="D23" s="21" t="s">
        <v>17</v>
      </c>
      <c r="E23" s="27">
        <v>15</v>
      </c>
      <c r="F23" s="21">
        <v>21</v>
      </c>
      <c r="G23" s="27">
        <f t="shared" si="0"/>
        <v>315</v>
      </c>
      <c r="H23" s="24"/>
      <c r="I23" s="27">
        <f t="shared" si="1"/>
        <v>0</v>
      </c>
      <c r="J23" s="27"/>
      <c r="K23" s="27">
        <f t="shared" si="2"/>
        <v>0</v>
      </c>
      <c r="L23" s="27"/>
      <c r="M23" s="27">
        <f t="shared" si="3"/>
        <v>0</v>
      </c>
      <c r="N23" s="27"/>
      <c r="O23" s="27">
        <f t="shared" si="4"/>
        <v>0</v>
      </c>
      <c r="P23" s="27">
        <f t="shared" si="5"/>
        <v>21</v>
      </c>
      <c r="Q23" s="27">
        <f t="shared" si="6"/>
        <v>315</v>
      </c>
      <c r="R23" s="29"/>
      <c r="S23" s="42"/>
    </row>
    <row r="24" s="126" customFormat="1" ht="123" customHeight="1" spans="1:19">
      <c r="A24" s="24">
        <v>21</v>
      </c>
      <c r="B24" s="133" t="s">
        <v>169</v>
      </c>
      <c r="C24" s="26" t="s">
        <v>170</v>
      </c>
      <c r="D24" s="21" t="s">
        <v>17</v>
      </c>
      <c r="E24" s="132">
        <v>0.7</v>
      </c>
      <c r="F24" s="21">
        <v>1000</v>
      </c>
      <c r="G24" s="27">
        <f t="shared" si="0"/>
        <v>700</v>
      </c>
      <c r="H24" s="24"/>
      <c r="I24" s="27">
        <f t="shared" si="1"/>
        <v>0</v>
      </c>
      <c r="J24" s="27"/>
      <c r="K24" s="27">
        <f t="shared" si="2"/>
        <v>0</v>
      </c>
      <c r="L24" s="27"/>
      <c r="M24" s="27">
        <f t="shared" si="3"/>
        <v>0</v>
      </c>
      <c r="N24" s="27"/>
      <c r="O24" s="27">
        <f t="shared" si="4"/>
        <v>0</v>
      </c>
      <c r="P24" s="27">
        <f t="shared" si="5"/>
        <v>1000</v>
      </c>
      <c r="Q24" s="27">
        <f t="shared" si="6"/>
        <v>700</v>
      </c>
      <c r="R24" s="29"/>
      <c r="S24" s="42"/>
    </row>
    <row r="25" s="126" customFormat="1" ht="123" customHeight="1" spans="1:19">
      <c r="A25" s="24">
        <v>22</v>
      </c>
      <c r="B25" s="25" t="s">
        <v>171</v>
      </c>
      <c r="C25" s="26" t="s">
        <v>172</v>
      </c>
      <c r="D25" s="21" t="s">
        <v>17</v>
      </c>
      <c r="E25" s="27">
        <v>500</v>
      </c>
      <c r="F25" s="21">
        <v>3</v>
      </c>
      <c r="G25" s="27">
        <f t="shared" si="0"/>
        <v>1500</v>
      </c>
      <c r="H25" s="24"/>
      <c r="I25" s="27">
        <f t="shared" si="1"/>
        <v>0</v>
      </c>
      <c r="J25" s="27"/>
      <c r="K25" s="27">
        <f t="shared" si="2"/>
        <v>0</v>
      </c>
      <c r="L25" s="27"/>
      <c r="M25" s="27">
        <f t="shared" si="3"/>
        <v>0</v>
      </c>
      <c r="N25" s="27"/>
      <c r="O25" s="27">
        <f t="shared" si="4"/>
        <v>0</v>
      </c>
      <c r="P25" s="27">
        <f t="shared" si="5"/>
        <v>3</v>
      </c>
      <c r="Q25" s="27">
        <f t="shared" si="6"/>
        <v>1500</v>
      </c>
      <c r="R25" s="29"/>
      <c r="S25" s="42"/>
    </row>
    <row r="26" s="126" customFormat="1" ht="123" customHeight="1" spans="1:19">
      <c r="A26" s="24">
        <v>23</v>
      </c>
      <c r="B26" s="25" t="s">
        <v>173</v>
      </c>
      <c r="C26" s="26" t="s">
        <v>174</v>
      </c>
      <c r="D26" s="21" t="s">
        <v>17</v>
      </c>
      <c r="E26" s="27">
        <v>250</v>
      </c>
      <c r="F26" s="21">
        <v>2</v>
      </c>
      <c r="G26" s="27">
        <f t="shared" si="0"/>
        <v>500</v>
      </c>
      <c r="H26" s="24"/>
      <c r="I26" s="27">
        <f t="shared" si="1"/>
        <v>0</v>
      </c>
      <c r="J26" s="27"/>
      <c r="K26" s="27">
        <f t="shared" si="2"/>
        <v>0</v>
      </c>
      <c r="L26" s="27"/>
      <c r="M26" s="27">
        <f t="shared" si="3"/>
        <v>0</v>
      </c>
      <c r="N26" s="27"/>
      <c r="O26" s="27">
        <f t="shared" si="4"/>
        <v>0</v>
      </c>
      <c r="P26" s="27">
        <f t="shared" si="5"/>
        <v>2</v>
      </c>
      <c r="Q26" s="27">
        <f t="shared" si="6"/>
        <v>500</v>
      </c>
      <c r="R26" s="29"/>
      <c r="S26" s="42"/>
    </row>
    <row r="27" s="126" customFormat="1" ht="123" customHeight="1" spans="1:19">
      <c r="A27" s="24">
        <v>24</v>
      </c>
      <c r="B27" s="25" t="s">
        <v>175</v>
      </c>
      <c r="C27" s="26" t="s">
        <v>176</v>
      </c>
      <c r="D27" s="21" t="s">
        <v>17</v>
      </c>
      <c r="E27" s="27">
        <v>5</v>
      </c>
      <c r="F27" s="21">
        <v>30</v>
      </c>
      <c r="G27" s="27">
        <f t="shared" si="0"/>
        <v>150</v>
      </c>
      <c r="H27" s="24"/>
      <c r="I27" s="27">
        <f t="shared" si="1"/>
        <v>0</v>
      </c>
      <c r="J27" s="27"/>
      <c r="K27" s="27">
        <f t="shared" si="2"/>
        <v>0</v>
      </c>
      <c r="L27" s="27"/>
      <c r="M27" s="27">
        <f t="shared" si="3"/>
        <v>0</v>
      </c>
      <c r="N27" s="27"/>
      <c r="O27" s="27">
        <f t="shared" si="4"/>
        <v>0</v>
      </c>
      <c r="P27" s="27">
        <f t="shared" si="5"/>
        <v>30</v>
      </c>
      <c r="Q27" s="27">
        <f t="shared" si="6"/>
        <v>150</v>
      </c>
      <c r="R27" s="29"/>
      <c r="S27" s="42"/>
    </row>
    <row r="28" s="126" customFormat="1" ht="123" customHeight="1" spans="1:19">
      <c r="A28" s="24">
        <v>25</v>
      </c>
      <c r="B28" s="25" t="s">
        <v>177</v>
      </c>
      <c r="C28" s="26" t="s">
        <v>178</v>
      </c>
      <c r="D28" s="21" t="s">
        <v>17</v>
      </c>
      <c r="E28" s="27">
        <v>25</v>
      </c>
      <c r="F28" s="21">
        <v>10</v>
      </c>
      <c r="G28" s="27">
        <f t="shared" si="0"/>
        <v>250</v>
      </c>
      <c r="H28" s="24"/>
      <c r="I28" s="27">
        <f t="shared" si="1"/>
        <v>0</v>
      </c>
      <c r="J28" s="27"/>
      <c r="K28" s="27">
        <f t="shared" si="2"/>
        <v>0</v>
      </c>
      <c r="L28" s="27"/>
      <c r="M28" s="27">
        <f t="shared" si="3"/>
        <v>0</v>
      </c>
      <c r="N28" s="27"/>
      <c r="O28" s="27">
        <f t="shared" si="4"/>
        <v>0</v>
      </c>
      <c r="P28" s="27">
        <f t="shared" si="5"/>
        <v>10</v>
      </c>
      <c r="Q28" s="27">
        <f t="shared" si="6"/>
        <v>250</v>
      </c>
      <c r="R28" s="29"/>
      <c r="S28" s="42"/>
    </row>
    <row r="29" s="126" customFormat="1" ht="123" customHeight="1" spans="1:19">
      <c r="A29" s="24">
        <v>26</v>
      </c>
      <c r="B29" s="25" t="s">
        <v>179</v>
      </c>
      <c r="C29" s="26" t="s">
        <v>180</v>
      </c>
      <c r="D29" s="21" t="s">
        <v>17</v>
      </c>
      <c r="E29" s="27">
        <v>4</v>
      </c>
      <c r="F29" s="21">
        <v>45</v>
      </c>
      <c r="G29" s="27">
        <f t="shared" si="0"/>
        <v>180</v>
      </c>
      <c r="H29" s="24"/>
      <c r="I29" s="27">
        <f t="shared" si="1"/>
        <v>0</v>
      </c>
      <c r="J29" s="27"/>
      <c r="K29" s="27">
        <f t="shared" si="2"/>
        <v>0</v>
      </c>
      <c r="L29" s="27"/>
      <c r="M29" s="27">
        <f t="shared" si="3"/>
        <v>0</v>
      </c>
      <c r="N29" s="27"/>
      <c r="O29" s="27">
        <f t="shared" si="4"/>
        <v>0</v>
      </c>
      <c r="P29" s="27">
        <f t="shared" si="5"/>
        <v>45</v>
      </c>
      <c r="Q29" s="27">
        <f t="shared" si="6"/>
        <v>180</v>
      </c>
      <c r="R29" s="29"/>
      <c r="S29" s="42"/>
    </row>
    <row r="30" s="126" customFormat="1" ht="123" customHeight="1" spans="1:19">
      <c r="A30" s="24">
        <v>27</v>
      </c>
      <c r="B30" s="25" t="s">
        <v>181</v>
      </c>
      <c r="C30" s="26" t="s">
        <v>182</v>
      </c>
      <c r="D30" s="21" t="s">
        <v>17</v>
      </c>
      <c r="E30" s="27">
        <v>25</v>
      </c>
      <c r="F30" s="21">
        <v>20</v>
      </c>
      <c r="G30" s="27">
        <f t="shared" si="0"/>
        <v>500</v>
      </c>
      <c r="H30" s="24"/>
      <c r="I30" s="27">
        <f t="shared" si="1"/>
        <v>0</v>
      </c>
      <c r="J30" s="27"/>
      <c r="K30" s="27">
        <f t="shared" si="2"/>
        <v>0</v>
      </c>
      <c r="L30" s="27"/>
      <c r="M30" s="27">
        <f t="shared" si="3"/>
        <v>0</v>
      </c>
      <c r="N30" s="27"/>
      <c r="O30" s="27">
        <f t="shared" si="4"/>
        <v>0</v>
      </c>
      <c r="P30" s="27">
        <f t="shared" si="5"/>
        <v>20</v>
      </c>
      <c r="Q30" s="27">
        <f t="shared" si="6"/>
        <v>500</v>
      </c>
      <c r="R30" s="29"/>
      <c r="S30" s="42"/>
    </row>
    <row r="31" s="126" customFormat="1" ht="123" customHeight="1" spans="1:19">
      <c r="A31" s="24">
        <v>28</v>
      </c>
      <c r="B31" s="25" t="s">
        <v>183</v>
      </c>
      <c r="C31" s="26" t="s">
        <v>184</v>
      </c>
      <c r="D31" s="21" t="s">
        <v>17</v>
      </c>
      <c r="E31" s="27">
        <v>40</v>
      </c>
      <c r="F31" s="21">
        <v>1</v>
      </c>
      <c r="G31" s="27">
        <f t="shared" si="0"/>
        <v>40</v>
      </c>
      <c r="H31" s="24">
        <v>1</v>
      </c>
      <c r="I31" s="27">
        <f t="shared" si="1"/>
        <v>40</v>
      </c>
      <c r="J31" s="27">
        <v>1</v>
      </c>
      <c r="K31" s="27">
        <f t="shared" si="2"/>
        <v>40</v>
      </c>
      <c r="L31" s="27"/>
      <c r="M31" s="27">
        <f t="shared" si="3"/>
        <v>0</v>
      </c>
      <c r="N31" s="27"/>
      <c r="O31" s="27">
        <f t="shared" si="4"/>
        <v>0</v>
      </c>
      <c r="P31" s="27">
        <f t="shared" si="5"/>
        <v>3</v>
      </c>
      <c r="Q31" s="27">
        <f t="shared" si="6"/>
        <v>120</v>
      </c>
      <c r="R31" s="29"/>
      <c r="S31" s="42"/>
    </row>
    <row r="32" s="126" customFormat="1" ht="123" customHeight="1" spans="1:19">
      <c r="A32" s="24">
        <v>29</v>
      </c>
      <c r="B32" s="25" t="s">
        <v>185</v>
      </c>
      <c r="C32" s="26" t="s">
        <v>186</v>
      </c>
      <c r="D32" s="21" t="s">
        <v>17</v>
      </c>
      <c r="E32" s="27">
        <v>30</v>
      </c>
      <c r="F32" s="21">
        <v>15</v>
      </c>
      <c r="G32" s="27">
        <f t="shared" si="0"/>
        <v>450</v>
      </c>
      <c r="H32" s="24"/>
      <c r="I32" s="27">
        <f t="shared" si="1"/>
        <v>0</v>
      </c>
      <c r="J32" s="27"/>
      <c r="K32" s="27">
        <f t="shared" si="2"/>
        <v>0</v>
      </c>
      <c r="L32" s="27"/>
      <c r="M32" s="27">
        <f t="shared" si="3"/>
        <v>0</v>
      </c>
      <c r="N32" s="27"/>
      <c r="O32" s="27">
        <f t="shared" si="4"/>
        <v>0</v>
      </c>
      <c r="P32" s="27">
        <f t="shared" si="5"/>
        <v>15</v>
      </c>
      <c r="Q32" s="27">
        <f t="shared" si="6"/>
        <v>450</v>
      </c>
      <c r="R32" s="29"/>
      <c r="S32" s="42"/>
    </row>
    <row r="33" s="126" customFormat="1" ht="123" customHeight="1" spans="1:19">
      <c r="A33" s="24">
        <v>30</v>
      </c>
      <c r="B33" s="25" t="s">
        <v>187</v>
      </c>
      <c r="C33" s="26" t="s">
        <v>188</v>
      </c>
      <c r="D33" s="21" t="s">
        <v>121</v>
      </c>
      <c r="E33" s="27">
        <v>80</v>
      </c>
      <c r="F33" s="21">
        <v>3</v>
      </c>
      <c r="G33" s="27">
        <f t="shared" si="0"/>
        <v>240</v>
      </c>
      <c r="H33" s="24">
        <v>1</v>
      </c>
      <c r="I33" s="27">
        <f t="shared" si="1"/>
        <v>80</v>
      </c>
      <c r="J33" s="27">
        <v>1</v>
      </c>
      <c r="K33" s="27">
        <f t="shared" si="2"/>
        <v>80</v>
      </c>
      <c r="L33" s="27">
        <v>1</v>
      </c>
      <c r="M33" s="27">
        <f t="shared" si="3"/>
        <v>80</v>
      </c>
      <c r="N33" s="27">
        <v>1</v>
      </c>
      <c r="O33" s="27">
        <f t="shared" si="4"/>
        <v>80</v>
      </c>
      <c r="P33" s="27">
        <f t="shared" si="5"/>
        <v>7</v>
      </c>
      <c r="Q33" s="27">
        <f t="shared" si="6"/>
        <v>560</v>
      </c>
      <c r="R33" s="29"/>
      <c r="S33" s="42"/>
    </row>
    <row r="34" s="126" customFormat="1" ht="123" customHeight="1" spans="1:19">
      <c r="A34" s="24">
        <v>31</v>
      </c>
      <c r="B34" s="25" t="s">
        <v>189</v>
      </c>
      <c r="C34" s="26" t="s">
        <v>190</v>
      </c>
      <c r="D34" s="21" t="s">
        <v>131</v>
      </c>
      <c r="E34" s="27">
        <v>10</v>
      </c>
      <c r="F34" s="21">
        <v>50</v>
      </c>
      <c r="G34" s="27">
        <f t="shared" si="0"/>
        <v>500</v>
      </c>
      <c r="H34" s="24">
        <v>5</v>
      </c>
      <c r="I34" s="27">
        <f t="shared" si="1"/>
        <v>50</v>
      </c>
      <c r="J34" s="27">
        <v>1</v>
      </c>
      <c r="K34" s="27">
        <f t="shared" si="2"/>
        <v>10</v>
      </c>
      <c r="L34" s="27"/>
      <c r="M34" s="27">
        <f t="shared" si="3"/>
        <v>0</v>
      </c>
      <c r="N34" s="27">
        <v>4</v>
      </c>
      <c r="O34" s="27">
        <f t="shared" si="4"/>
        <v>40</v>
      </c>
      <c r="P34" s="27">
        <f t="shared" si="5"/>
        <v>60</v>
      </c>
      <c r="Q34" s="27">
        <f t="shared" si="6"/>
        <v>600</v>
      </c>
      <c r="R34" s="29"/>
      <c r="S34" s="42"/>
    </row>
    <row r="35" s="126" customFormat="1" ht="26.1" customHeight="1" spans="1:19">
      <c r="A35" s="24">
        <v>32</v>
      </c>
      <c r="B35" s="20" t="s">
        <v>191</v>
      </c>
      <c r="C35" s="20"/>
      <c r="D35" s="20" t="s">
        <v>192</v>
      </c>
      <c r="E35" s="20">
        <v>8</v>
      </c>
      <c r="F35" s="21">
        <v>50</v>
      </c>
      <c r="G35" s="27">
        <f t="shared" si="0"/>
        <v>400</v>
      </c>
      <c r="H35" s="27">
        <v>30</v>
      </c>
      <c r="I35" s="27">
        <f t="shared" si="1"/>
        <v>240</v>
      </c>
      <c r="J35" s="27">
        <v>30</v>
      </c>
      <c r="K35" s="27">
        <f t="shared" si="2"/>
        <v>240</v>
      </c>
      <c r="L35" s="27">
        <v>10</v>
      </c>
      <c r="M35" s="27">
        <f t="shared" si="3"/>
        <v>80</v>
      </c>
      <c r="N35" s="27">
        <v>20</v>
      </c>
      <c r="O35" s="27">
        <f t="shared" si="4"/>
        <v>160</v>
      </c>
      <c r="P35" s="27">
        <f t="shared" si="5"/>
        <v>140</v>
      </c>
      <c r="Q35" s="27">
        <f t="shared" si="6"/>
        <v>1120</v>
      </c>
      <c r="R35" s="20"/>
      <c r="S35" s="20"/>
    </row>
    <row r="36" s="126" customFormat="1" ht="26.1" customHeight="1" spans="1:19">
      <c r="A36" s="24">
        <v>33</v>
      </c>
      <c r="B36" s="20" t="s">
        <v>193</v>
      </c>
      <c r="C36" s="20" t="s">
        <v>194</v>
      </c>
      <c r="D36" s="20" t="s">
        <v>17</v>
      </c>
      <c r="E36" s="20">
        <v>150</v>
      </c>
      <c r="F36" s="33"/>
      <c r="G36" s="27">
        <f t="shared" si="0"/>
        <v>0</v>
      </c>
      <c r="H36" s="27">
        <v>1</v>
      </c>
      <c r="I36" s="27">
        <f t="shared" si="1"/>
        <v>150</v>
      </c>
      <c r="J36" s="27"/>
      <c r="K36" s="27">
        <f t="shared" si="2"/>
        <v>0</v>
      </c>
      <c r="L36" s="27">
        <v>1</v>
      </c>
      <c r="M36" s="27">
        <f t="shared" si="3"/>
        <v>150</v>
      </c>
      <c r="N36" s="27"/>
      <c r="O36" s="27">
        <f t="shared" si="4"/>
        <v>0</v>
      </c>
      <c r="P36" s="27">
        <f t="shared" si="5"/>
        <v>2</v>
      </c>
      <c r="Q36" s="27">
        <f t="shared" si="6"/>
        <v>300</v>
      </c>
      <c r="R36" s="20"/>
      <c r="S36" s="20"/>
    </row>
    <row r="37" s="126" customFormat="1" ht="51" customHeight="1" spans="1:19">
      <c r="A37" s="24">
        <v>34</v>
      </c>
      <c r="B37" s="25" t="s">
        <v>195</v>
      </c>
      <c r="C37" s="20"/>
      <c r="D37" s="20" t="s">
        <v>17</v>
      </c>
      <c r="E37" s="20">
        <v>50</v>
      </c>
      <c r="F37" s="33"/>
      <c r="G37" s="27">
        <f t="shared" ref="G37:G53" si="7">E37*F37</f>
        <v>0</v>
      </c>
      <c r="H37" s="27"/>
      <c r="I37" s="27">
        <f t="shared" ref="I37:I53" si="8">H37*E37</f>
        <v>0</v>
      </c>
      <c r="J37" s="27">
        <v>1</v>
      </c>
      <c r="K37" s="27">
        <f t="shared" ref="K37:K53" si="9">J37*E37</f>
        <v>50</v>
      </c>
      <c r="L37" s="27">
        <v>1</v>
      </c>
      <c r="M37" s="27">
        <f t="shared" ref="M37:M53" si="10">L37*E37</f>
        <v>50</v>
      </c>
      <c r="N37" s="27"/>
      <c r="O37" s="27">
        <f t="shared" ref="O37:O53" si="11">N37*E37</f>
        <v>0</v>
      </c>
      <c r="P37" s="27">
        <f t="shared" ref="P37:P53" si="12">F37+H37+J37+L37+N37</f>
        <v>2</v>
      </c>
      <c r="Q37" s="27">
        <f t="shared" ref="Q37:Q53" si="13">G37+I37+K37+M37+O37</f>
        <v>100</v>
      </c>
      <c r="R37" s="20"/>
      <c r="S37" s="20"/>
    </row>
    <row r="38" s="126" customFormat="1" ht="26.1" customHeight="1" spans="1:19">
      <c r="A38" s="24">
        <v>35</v>
      </c>
      <c r="B38" s="20" t="s">
        <v>196</v>
      </c>
      <c r="C38" s="20"/>
      <c r="D38" s="20" t="s">
        <v>17</v>
      </c>
      <c r="E38" s="20">
        <v>5</v>
      </c>
      <c r="F38" s="33"/>
      <c r="G38" s="27">
        <f t="shared" si="7"/>
        <v>0</v>
      </c>
      <c r="H38" s="27">
        <v>20</v>
      </c>
      <c r="I38" s="27">
        <f t="shared" si="8"/>
        <v>100</v>
      </c>
      <c r="J38" s="27"/>
      <c r="K38" s="27">
        <f t="shared" si="9"/>
        <v>0</v>
      </c>
      <c r="L38" s="27"/>
      <c r="M38" s="27">
        <f t="shared" si="10"/>
        <v>0</v>
      </c>
      <c r="N38" s="27">
        <v>10</v>
      </c>
      <c r="O38" s="27">
        <f t="shared" si="11"/>
        <v>50</v>
      </c>
      <c r="P38" s="27">
        <f t="shared" si="12"/>
        <v>30</v>
      </c>
      <c r="Q38" s="27">
        <f t="shared" si="13"/>
        <v>150</v>
      </c>
      <c r="R38" s="20"/>
      <c r="S38" s="20"/>
    </row>
    <row r="39" s="126" customFormat="1" ht="36" customHeight="1" spans="1:19">
      <c r="A39" s="24">
        <v>36</v>
      </c>
      <c r="B39" s="134" t="s">
        <v>197</v>
      </c>
      <c r="C39" s="20"/>
      <c r="D39" s="20" t="s">
        <v>17</v>
      </c>
      <c r="E39" s="20">
        <v>10</v>
      </c>
      <c r="F39" s="33">
        <v>2</v>
      </c>
      <c r="G39" s="27">
        <f t="shared" si="7"/>
        <v>20</v>
      </c>
      <c r="H39" s="27">
        <v>2</v>
      </c>
      <c r="I39" s="27">
        <f t="shared" si="8"/>
        <v>20</v>
      </c>
      <c r="J39" s="27">
        <v>1</v>
      </c>
      <c r="K39" s="27">
        <f t="shared" si="9"/>
        <v>10</v>
      </c>
      <c r="L39" s="27"/>
      <c r="M39" s="27">
        <f t="shared" si="10"/>
        <v>0</v>
      </c>
      <c r="N39" s="27">
        <v>1</v>
      </c>
      <c r="O39" s="27">
        <f t="shared" si="11"/>
        <v>10</v>
      </c>
      <c r="P39" s="27">
        <f t="shared" si="12"/>
        <v>6</v>
      </c>
      <c r="Q39" s="27">
        <f t="shared" si="13"/>
        <v>60</v>
      </c>
      <c r="R39" s="20"/>
      <c r="S39" s="20"/>
    </row>
    <row r="40" s="126" customFormat="1" ht="26.1" customHeight="1" spans="1:19">
      <c r="A40" s="24">
        <v>37</v>
      </c>
      <c r="B40" s="20" t="s">
        <v>198</v>
      </c>
      <c r="C40" s="20" t="s">
        <v>199</v>
      </c>
      <c r="D40" s="20" t="s">
        <v>84</v>
      </c>
      <c r="E40" s="20">
        <v>200</v>
      </c>
      <c r="F40" s="33"/>
      <c r="G40" s="27">
        <f t="shared" si="7"/>
        <v>0</v>
      </c>
      <c r="H40" s="27">
        <v>2</v>
      </c>
      <c r="I40" s="27">
        <f t="shared" si="8"/>
        <v>400</v>
      </c>
      <c r="J40" s="27">
        <v>1</v>
      </c>
      <c r="K40" s="27">
        <f t="shared" si="9"/>
        <v>200</v>
      </c>
      <c r="L40" s="27">
        <v>1</v>
      </c>
      <c r="M40" s="27">
        <f t="shared" si="10"/>
        <v>200</v>
      </c>
      <c r="N40" s="27">
        <v>1</v>
      </c>
      <c r="O40" s="27">
        <f t="shared" si="11"/>
        <v>200</v>
      </c>
      <c r="P40" s="27">
        <f t="shared" si="12"/>
        <v>5</v>
      </c>
      <c r="Q40" s="27">
        <f t="shared" si="13"/>
        <v>1000</v>
      </c>
      <c r="R40" s="20"/>
      <c r="S40" s="20"/>
    </row>
    <row r="41" s="126" customFormat="1" ht="49" customHeight="1" spans="1:19">
      <c r="A41" s="24">
        <v>38</v>
      </c>
      <c r="B41" s="25" t="s">
        <v>200</v>
      </c>
      <c r="C41" s="25" t="s">
        <v>201</v>
      </c>
      <c r="D41" s="20" t="s">
        <v>17</v>
      </c>
      <c r="E41" s="20">
        <v>40</v>
      </c>
      <c r="F41" s="33"/>
      <c r="G41" s="27">
        <f t="shared" si="7"/>
        <v>0</v>
      </c>
      <c r="H41" s="27"/>
      <c r="I41" s="27">
        <f t="shared" si="8"/>
        <v>0</v>
      </c>
      <c r="J41" s="27"/>
      <c r="K41" s="27">
        <f t="shared" si="9"/>
        <v>0</v>
      </c>
      <c r="L41" s="27">
        <v>8</v>
      </c>
      <c r="M41" s="27">
        <f t="shared" si="10"/>
        <v>320</v>
      </c>
      <c r="N41" s="27"/>
      <c r="O41" s="27">
        <f t="shared" si="11"/>
        <v>0</v>
      </c>
      <c r="P41" s="27">
        <f t="shared" si="12"/>
        <v>8</v>
      </c>
      <c r="Q41" s="27">
        <f t="shared" si="13"/>
        <v>320</v>
      </c>
      <c r="R41" s="20"/>
      <c r="S41" s="20"/>
    </row>
    <row r="42" s="126" customFormat="1" ht="26.1" customHeight="1" spans="1:19">
      <c r="A42" s="24">
        <v>39</v>
      </c>
      <c r="B42" s="110" t="s">
        <v>202</v>
      </c>
      <c r="C42" s="110" t="s">
        <v>203</v>
      </c>
      <c r="D42" s="20" t="s">
        <v>17</v>
      </c>
      <c r="E42" s="20">
        <v>10</v>
      </c>
      <c r="F42" s="33"/>
      <c r="G42" s="27">
        <f t="shared" si="7"/>
        <v>0</v>
      </c>
      <c r="H42" s="27">
        <v>2</v>
      </c>
      <c r="I42" s="27">
        <f t="shared" si="8"/>
        <v>20</v>
      </c>
      <c r="J42" s="27"/>
      <c r="K42" s="27">
        <f t="shared" si="9"/>
        <v>0</v>
      </c>
      <c r="L42" s="27"/>
      <c r="M42" s="27">
        <f t="shared" si="10"/>
        <v>0</v>
      </c>
      <c r="N42" s="27"/>
      <c r="O42" s="27">
        <f t="shared" si="11"/>
        <v>0</v>
      </c>
      <c r="P42" s="27">
        <f t="shared" si="12"/>
        <v>2</v>
      </c>
      <c r="Q42" s="27">
        <f t="shared" si="13"/>
        <v>20</v>
      </c>
      <c r="R42" s="20" t="s">
        <v>204</v>
      </c>
      <c r="S42" s="20"/>
    </row>
    <row r="43" s="126" customFormat="1" ht="26.1" customHeight="1" spans="1:19">
      <c r="A43" s="24">
        <v>40</v>
      </c>
      <c r="B43" s="110" t="s">
        <v>202</v>
      </c>
      <c r="C43" s="110" t="s">
        <v>205</v>
      </c>
      <c r="D43" s="20" t="s">
        <v>17</v>
      </c>
      <c r="E43" s="20">
        <v>15</v>
      </c>
      <c r="F43" s="33"/>
      <c r="G43" s="27">
        <f t="shared" si="7"/>
        <v>0</v>
      </c>
      <c r="H43" s="27">
        <v>2</v>
      </c>
      <c r="I43" s="27">
        <f t="shared" si="8"/>
        <v>30</v>
      </c>
      <c r="J43" s="27"/>
      <c r="K43" s="27">
        <f t="shared" si="9"/>
        <v>0</v>
      </c>
      <c r="L43" s="27"/>
      <c r="M43" s="27">
        <f t="shared" si="10"/>
        <v>0</v>
      </c>
      <c r="N43" s="27"/>
      <c r="O43" s="27">
        <f t="shared" si="11"/>
        <v>0</v>
      </c>
      <c r="P43" s="27">
        <f t="shared" si="12"/>
        <v>2</v>
      </c>
      <c r="Q43" s="27">
        <f t="shared" si="13"/>
        <v>30</v>
      </c>
      <c r="R43" s="20" t="s">
        <v>204</v>
      </c>
      <c r="S43" s="20"/>
    </row>
    <row r="44" s="126" customFormat="1" ht="26.1" customHeight="1" spans="1:19">
      <c r="A44" s="24">
        <v>41</v>
      </c>
      <c r="B44" s="20" t="s">
        <v>206</v>
      </c>
      <c r="C44" s="20"/>
      <c r="D44" s="20" t="s">
        <v>61</v>
      </c>
      <c r="E44" s="20">
        <v>5</v>
      </c>
      <c r="F44" s="33"/>
      <c r="G44" s="27">
        <f t="shared" si="7"/>
        <v>0</v>
      </c>
      <c r="H44" s="27">
        <v>2</v>
      </c>
      <c r="I44" s="27">
        <f t="shared" si="8"/>
        <v>10</v>
      </c>
      <c r="J44" s="27"/>
      <c r="K44" s="27">
        <f t="shared" si="9"/>
        <v>0</v>
      </c>
      <c r="L44" s="27"/>
      <c r="M44" s="27">
        <f t="shared" si="10"/>
        <v>0</v>
      </c>
      <c r="N44" s="27">
        <v>2</v>
      </c>
      <c r="O44" s="27">
        <f t="shared" si="11"/>
        <v>10</v>
      </c>
      <c r="P44" s="27">
        <f t="shared" si="12"/>
        <v>4</v>
      </c>
      <c r="Q44" s="27">
        <f t="shared" si="13"/>
        <v>20</v>
      </c>
      <c r="R44" s="20"/>
      <c r="S44" s="20"/>
    </row>
    <row r="45" s="126" customFormat="1" ht="26.1" customHeight="1" spans="1:19">
      <c r="A45" s="24">
        <v>42</v>
      </c>
      <c r="B45" s="20" t="s">
        <v>207</v>
      </c>
      <c r="C45" s="20" t="s">
        <v>208</v>
      </c>
      <c r="D45" s="20" t="s">
        <v>131</v>
      </c>
      <c r="E45" s="20">
        <v>10</v>
      </c>
      <c r="F45" s="33"/>
      <c r="G45" s="27">
        <f t="shared" si="7"/>
        <v>0</v>
      </c>
      <c r="H45" s="27">
        <v>4</v>
      </c>
      <c r="I45" s="27">
        <f t="shared" si="8"/>
        <v>40</v>
      </c>
      <c r="J45" s="27"/>
      <c r="K45" s="27">
        <f t="shared" si="9"/>
        <v>0</v>
      </c>
      <c r="L45" s="27"/>
      <c r="M45" s="27">
        <f t="shared" si="10"/>
        <v>0</v>
      </c>
      <c r="N45" s="27">
        <v>4</v>
      </c>
      <c r="O45" s="27">
        <f t="shared" si="11"/>
        <v>40</v>
      </c>
      <c r="P45" s="27">
        <f t="shared" si="12"/>
        <v>8</v>
      </c>
      <c r="Q45" s="27">
        <f t="shared" si="13"/>
        <v>80</v>
      </c>
      <c r="R45" s="20"/>
      <c r="S45" s="20"/>
    </row>
    <row r="46" s="126" customFormat="1" ht="26.1" customHeight="1" spans="1:19">
      <c r="A46" s="24">
        <v>43</v>
      </c>
      <c r="B46" s="20" t="s">
        <v>209</v>
      </c>
      <c r="C46" s="20"/>
      <c r="D46" s="20" t="s">
        <v>210</v>
      </c>
      <c r="E46" s="20">
        <v>10</v>
      </c>
      <c r="F46" s="33"/>
      <c r="G46" s="27">
        <f t="shared" si="7"/>
        <v>0</v>
      </c>
      <c r="H46" s="27">
        <v>12</v>
      </c>
      <c r="I46" s="27">
        <f t="shared" si="8"/>
        <v>120</v>
      </c>
      <c r="J46" s="27"/>
      <c r="K46" s="27">
        <f t="shared" si="9"/>
        <v>0</v>
      </c>
      <c r="L46" s="27"/>
      <c r="M46" s="27">
        <f t="shared" si="10"/>
        <v>0</v>
      </c>
      <c r="N46" s="27"/>
      <c r="O46" s="27">
        <f t="shared" si="11"/>
        <v>0</v>
      </c>
      <c r="P46" s="27">
        <f t="shared" si="12"/>
        <v>12</v>
      </c>
      <c r="Q46" s="27">
        <f t="shared" si="13"/>
        <v>120</v>
      </c>
      <c r="R46" s="20"/>
      <c r="S46" s="20"/>
    </row>
    <row r="47" s="126" customFormat="1" ht="26.1" customHeight="1" spans="1:19">
      <c r="A47" s="24">
        <v>44</v>
      </c>
      <c r="B47" s="20" t="s">
        <v>211</v>
      </c>
      <c r="C47" s="26" t="s">
        <v>212</v>
      </c>
      <c r="D47" s="20" t="s">
        <v>17</v>
      </c>
      <c r="E47" s="20">
        <v>5</v>
      </c>
      <c r="F47" s="33"/>
      <c r="G47" s="27">
        <f t="shared" si="7"/>
        <v>0</v>
      </c>
      <c r="H47" s="27"/>
      <c r="I47" s="27">
        <f t="shared" si="8"/>
        <v>0</v>
      </c>
      <c r="J47" s="27"/>
      <c r="K47" s="27">
        <f t="shared" si="9"/>
        <v>0</v>
      </c>
      <c r="L47" s="27">
        <v>3</v>
      </c>
      <c r="M47" s="27">
        <f t="shared" si="10"/>
        <v>15</v>
      </c>
      <c r="N47" s="27"/>
      <c r="O47" s="27">
        <f t="shared" si="11"/>
        <v>0</v>
      </c>
      <c r="P47" s="27">
        <f t="shared" si="12"/>
        <v>3</v>
      </c>
      <c r="Q47" s="27">
        <f t="shared" si="13"/>
        <v>15</v>
      </c>
      <c r="R47" s="20"/>
      <c r="S47" s="20"/>
    </row>
    <row r="48" s="126" customFormat="1" ht="26.1" customHeight="1" spans="1:19">
      <c r="A48" s="24">
        <v>45</v>
      </c>
      <c r="B48" s="20" t="s">
        <v>213</v>
      </c>
      <c r="C48" s="20"/>
      <c r="D48" s="20" t="s">
        <v>140</v>
      </c>
      <c r="E48" s="20">
        <v>5</v>
      </c>
      <c r="F48" s="33"/>
      <c r="G48" s="27">
        <f t="shared" ref="G48:G52" si="14">E48*F48</f>
        <v>0</v>
      </c>
      <c r="H48" s="27">
        <v>6</v>
      </c>
      <c r="I48" s="27">
        <f t="shared" ref="I48:I52" si="15">H48*E48</f>
        <v>30</v>
      </c>
      <c r="J48" s="27"/>
      <c r="K48" s="27">
        <f t="shared" ref="K48:K52" si="16">J48*E48</f>
        <v>0</v>
      </c>
      <c r="L48" s="27"/>
      <c r="M48" s="27">
        <f t="shared" ref="M48:M52" si="17">L48*E48</f>
        <v>0</v>
      </c>
      <c r="N48" s="27">
        <v>6</v>
      </c>
      <c r="O48" s="27">
        <f t="shared" ref="O48:O52" si="18">N48*E48</f>
        <v>30</v>
      </c>
      <c r="P48" s="27">
        <f t="shared" si="12"/>
        <v>12</v>
      </c>
      <c r="Q48" s="27">
        <f t="shared" si="13"/>
        <v>60</v>
      </c>
      <c r="R48" s="20"/>
      <c r="S48" s="20"/>
    </row>
    <row r="49" s="126" customFormat="1" ht="41" customHeight="1" spans="1:19">
      <c r="A49" s="24">
        <v>46</v>
      </c>
      <c r="B49" s="135" t="s">
        <v>214</v>
      </c>
      <c r="C49" s="20"/>
      <c r="D49" s="20" t="s">
        <v>17</v>
      </c>
      <c r="E49" s="20">
        <v>0.5</v>
      </c>
      <c r="F49" s="33">
        <v>500</v>
      </c>
      <c r="G49" s="27">
        <f t="shared" si="14"/>
        <v>250</v>
      </c>
      <c r="H49" s="27">
        <v>100</v>
      </c>
      <c r="I49" s="27">
        <f t="shared" si="15"/>
        <v>50</v>
      </c>
      <c r="J49" s="27"/>
      <c r="K49" s="27">
        <f t="shared" si="16"/>
        <v>0</v>
      </c>
      <c r="L49" s="27"/>
      <c r="M49" s="27">
        <f t="shared" si="17"/>
        <v>0</v>
      </c>
      <c r="N49" s="27">
        <v>100</v>
      </c>
      <c r="O49" s="27">
        <f t="shared" si="18"/>
        <v>50</v>
      </c>
      <c r="P49" s="27">
        <f t="shared" si="12"/>
        <v>700</v>
      </c>
      <c r="Q49" s="27">
        <f t="shared" si="13"/>
        <v>350</v>
      </c>
      <c r="R49" s="20"/>
      <c r="S49" s="20"/>
    </row>
    <row r="50" s="126" customFormat="1" ht="41" customHeight="1" spans="1:19">
      <c r="A50" s="24">
        <v>47</v>
      </c>
      <c r="B50" s="135" t="s">
        <v>215</v>
      </c>
      <c r="C50" s="20"/>
      <c r="D50" s="20" t="s">
        <v>216</v>
      </c>
      <c r="E50" s="20">
        <v>0.2</v>
      </c>
      <c r="F50" s="33">
        <v>200</v>
      </c>
      <c r="G50" s="27">
        <f t="shared" si="14"/>
        <v>40</v>
      </c>
      <c r="H50" s="27">
        <v>100</v>
      </c>
      <c r="I50" s="27">
        <f t="shared" si="15"/>
        <v>20</v>
      </c>
      <c r="J50" s="27"/>
      <c r="K50" s="27">
        <f t="shared" si="16"/>
        <v>0</v>
      </c>
      <c r="L50" s="27"/>
      <c r="M50" s="27">
        <f t="shared" si="17"/>
        <v>0</v>
      </c>
      <c r="N50" s="27">
        <v>100</v>
      </c>
      <c r="O50" s="27">
        <f t="shared" si="18"/>
        <v>20</v>
      </c>
      <c r="P50" s="27">
        <f t="shared" si="12"/>
        <v>400</v>
      </c>
      <c r="Q50" s="27">
        <f t="shared" si="13"/>
        <v>80</v>
      </c>
      <c r="R50" s="20"/>
      <c r="S50" s="20"/>
    </row>
    <row r="51" s="126" customFormat="1" ht="26.1" customHeight="1" spans="1:19">
      <c r="A51" s="24">
        <v>48</v>
      </c>
      <c r="B51" s="20" t="s">
        <v>217</v>
      </c>
      <c r="C51" s="20"/>
      <c r="D51" s="20" t="s">
        <v>61</v>
      </c>
      <c r="E51" s="20">
        <v>15</v>
      </c>
      <c r="F51" s="33"/>
      <c r="G51" s="27">
        <f t="shared" si="14"/>
        <v>0</v>
      </c>
      <c r="H51" s="27">
        <v>2</v>
      </c>
      <c r="I51" s="27">
        <f t="shared" si="15"/>
        <v>30</v>
      </c>
      <c r="J51" s="27"/>
      <c r="K51" s="27">
        <f t="shared" si="16"/>
        <v>0</v>
      </c>
      <c r="L51" s="27"/>
      <c r="M51" s="27">
        <f t="shared" si="17"/>
        <v>0</v>
      </c>
      <c r="N51" s="27">
        <v>4</v>
      </c>
      <c r="O51" s="27">
        <f t="shared" si="18"/>
        <v>60</v>
      </c>
      <c r="P51" s="27">
        <f t="shared" si="12"/>
        <v>6</v>
      </c>
      <c r="Q51" s="27">
        <f t="shared" si="13"/>
        <v>90</v>
      </c>
      <c r="R51" s="20"/>
      <c r="S51" s="20"/>
    </row>
    <row r="52" s="126" customFormat="1" ht="26.1" customHeight="1" spans="1:19">
      <c r="A52" s="24">
        <v>49</v>
      </c>
      <c r="B52" s="20" t="s">
        <v>218</v>
      </c>
      <c r="C52" s="20" t="s">
        <v>219</v>
      </c>
      <c r="D52" s="20" t="s">
        <v>17</v>
      </c>
      <c r="E52" s="20">
        <v>5</v>
      </c>
      <c r="F52" s="33"/>
      <c r="G52" s="27">
        <f t="shared" si="14"/>
        <v>0</v>
      </c>
      <c r="H52" s="27"/>
      <c r="I52" s="27">
        <f t="shared" si="15"/>
        <v>0</v>
      </c>
      <c r="J52" s="27">
        <v>4</v>
      </c>
      <c r="K52" s="27">
        <f t="shared" si="16"/>
        <v>20</v>
      </c>
      <c r="L52" s="27"/>
      <c r="M52" s="27">
        <f t="shared" si="17"/>
        <v>0</v>
      </c>
      <c r="N52" s="27"/>
      <c r="O52" s="27">
        <f t="shared" si="18"/>
        <v>0</v>
      </c>
      <c r="P52" s="27">
        <f t="shared" si="12"/>
        <v>4</v>
      </c>
      <c r="Q52" s="27">
        <f t="shared" si="13"/>
        <v>20</v>
      </c>
      <c r="R52" s="20"/>
      <c r="S52" s="20"/>
    </row>
    <row r="53" s="126" customFormat="1" ht="26.1" customHeight="1" spans="1:19">
      <c r="A53" s="24">
        <v>50</v>
      </c>
      <c r="B53" s="20"/>
      <c r="C53" s="20"/>
      <c r="D53" s="20"/>
      <c r="E53" s="20"/>
      <c r="F53" s="33"/>
      <c r="G53" s="27">
        <f>SUM(G4:G52)</f>
        <v>15300</v>
      </c>
      <c r="H53" s="27"/>
      <c r="I53" s="27">
        <f t="shared" ref="G53:K53" si="19">SUM(I4:I52)</f>
        <v>4065</v>
      </c>
      <c r="J53" s="27"/>
      <c r="K53" s="27">
        <f t="shared" si="19"/>
        <v>945</v>
      </c>
      <c r="L53" s="27"/>
      <c r="M53" s="27">
        <f t="shared" ref="M53:Q53" si="20">SUM(M4:M52)</f>
        <v>2720</v>
      </c>
      <c r="N53" s="27"/>
      <c r="O53" s="27">
        <f t="shared" si="20"/>
        <v>2130</v>
      </c>
      <c r="P53" s="27"/>
      <c r="Q53" s="27">
        <f>SUM(Q4:Q52)</f>
        <v>25160</v>
      </c>
      <c r="R53" s="20"/>
      <c r="S53" s="20"/>
    </row>
    <row r="54" s="127" customFormat="1" ht="26.1" customHeight="1" spans="1:19">
      <c r="A54" s="35"/>
      <c r="B54" s="35"/>
      <c r="C54" s="35"/>
      <c r="D54" s="35"/>
      <c r="E54" s="35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5"/>
      <c r="S54" s="35"/>
    </row>
    <row r="55" s="127" customFormat="1" ht="26.1" customHeight="1" spans="1:19">
      <c r="A55" s="35"/>
      <c r="B55" s="35" t="s">
        <v>220</v>
      </c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</row>
    <row r="56" s="125" customFormat="1" ht="21.95" customHeight="1" spans="1:19">
      <c r="A56" s="40"/>
      <c r="B56" s="40" t="s">
        <v>221</v>
      </c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19" t="s">
        <v>222</v>
      </c>
      <c r="N56" s="19"/>
      <c r="O56" s="19"/>
      <c r="P56" s="19"/>
      <c r="Q56" s="19"/>
      <c r="R56" s="19"/>
      <c r="S56" s="19"/>
    </row>
    <row r="57" s="125" customFormat="1" ht="14.25" spans="1:17">
      <c r="A57" s="40"/>
      <c r="B57" s="40"/>
      <c r="C57" s="40" t="s">
        <v>223</v>
      </c>
      <c r="D57" s="40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</row>
    <row r="58" s="125" customFormat="1" spans="2:17">
      <c r="B58" s="136"/>
      <c r="F58" s="129"/>
      <c r="G58" s="129"/>
      <c r="H58" s="129"/>
      <c r="I58" s="129"/>
      <c r="J58" s="129"/>
      <c r="K58" s="129"/>
      <c r="L58" s="129"/>
      <c r="M58" s="129"/>
      <c r="N58" s="129"/>
      <c r="O58" s="129"/>
      <c r="P58" s="129"/>
      <c r="Q58" s="129"/>
    </row>
    <row r="59" s="128" customFormat="1" spans="1:19">
      <c r="A59" s="125"/>
      <c r="B59" s="125"/>
      <c r="C59" s="125"/>
      <c r="D59" s="125"/>
      <c r="E59" s="125"/>
      <c r="F59" s="129"/>
      <c r="G59" s="129"/>
      <c r="H59" s="129"/>
      <c r="I59" s="129"/>
      <c r="J59" s="129"/>
      <c r="K59" s="129"/>
      <c r="L59" s="129"/>
      <c r="M59" s="129"/>
      <c r="N59" s="129"/>
      <c r="O59" s="129"/>
      <c r="P59" s="129"/>
      <c r="Q59" s="129"/>
      <c r="R59" s="125"/>
      <c r="S59" s="125"/>
    </row>
    <row r="60" s="128" customFormat="1" spans="1:19">
      <c r="A60" s="125"/>
      <c r="B60" s="125"/>
      <c r="C60" s="125"/>
      <c r="D60" s="125"/>
      <c r="E60" s="125"/>
      <c r="F60" s="129"/>
      <c r="G60" s="129"/>
      <c r="H60" s="129"/>
      <c r="I60" s="129"/>
      <c r="J60" s="129"/>
      <c r="K60" s="129"/>
      <c r="L60" s="129"/>
      <c r="M60" s="129"/>
      <c r="N60" s="129"/>
      <c r="O60" s="129"/>
      <c r="P60" s="129"/>
      <c r="Q60" s="129"/>
      <c r="R60" s="125"/>
      <c r="S60" s="125"/>
    </row>
  </sheetData>
  <mergeCells count="11">
    <mergeCell ref="A1:S1"/>
    <mergeCell ref="F2:G2"/>
    <mergeCell ref="H2:I2"/>
    <mergeCell ref="J2:K2"/>
    <mergeCell ref="L2:M2"/>
    <mergeCell ref="N2:O2"/>
    <mergeCell ref="P2:Q2"/>
    <mergeCell ref="B55:S55"/>
    <mergeCell ref="D56:G56"/>
    <mergeCell ref="M56:S56"/>
    <mergeCell ref="C57:G57"/>
  </mergeCells>
  <dataValidations count="1">
    <dataValidation allowBlank="1" showInputMessage="1" showErrorMessage="1" sqref="Q3:R3 E3:E15 G3:G46 H35:H46 I3:I46 J4:J46 K3:K46 L4:L46 M3:M46 N4:N46 O3:O33 R4:R15 G47:Q53 O34:Q46 P4:Q33"/>
  </dataValidations>
  <pageMargins left="0.25" right="0.25" top="0.393055555555556" bottom="0.393055555555556" header="0.298611111111111" footer="0.298611111111111"/>
  <pageSetup paperSize="9" scale="92" orientation="landscape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7"/>
  <sheetViews>
    <sheetView workbookViewId="0">
      <selection activeCell="P15" sqref="P15"/>
    </sheetView>
  </sheetViews>
  <sheetFormatPr defaultColWidth="9" defaultRowHeight="13.5"/>
  <cols>
    <col min="1" max="1" width="6.5" style="90" customWidth="1"/>
    <col min="2" max="2" width="14.8833333333333" style="91" customWidth="1"/>
    <col min="3" max="3" width="4.63333333333333" style="90" customWidth="1"/>
    <col min="4" max="4" width="9.38333333333333" style="62" customWidth="1"/>
    <col min="5" max="5" width="5.38333333333333" style="90" customWidth="1"/>
    <col min="6" max="6" width="11.6333333333333" style="90" customWidth="1"/>
    <col min="7" max="7" width="5.38333333333333" style="90" customWidth="1"/>
    <col min="8" max="8" width="9.75833333333333" style="90" customWidth="1"/>
    <col min="9" max="9" width="5.38333333333333" style="90" customWidth="1"/>
    <col min="10" max="10" width="9.13333333333333" style="90" customWidth="1"/>
    <col min="11" max="11" width="5.38333333333333" style="90" customWidth="1"/>
    <col min="12" max="12" width="8.88333333333333" style="90" customWidth="1"/>
    <col min="13" max="13" width="5.38333333333333" style="90" customWidth="1"/>
    <col min="14" max="15" width="10" style="90" customWidth="1"/>
    <col min="16" max="16" width="11.6333333333333" style="90" customWidth="1"/>
    <col min="17" max="17" width="11.2583333333333" style="90" customWidth="1"/>
    <col min="18" max="16384" width="9" style="90"/>
  </cols>
  <sheetData>
    <row r="1" s="90" customFormat="1" ht="28" customHeight="1" spans="1:17">
      <c r="A1" s="92" t="s">
        <v>224</v>
      </c>
      <c r="B1" s="93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</row>
    <row r="2" s="90" customFormat="1" ht="19" customHeight="1" spans="1:17">
      <c r="A2" s="95" t="s">
        <v>1</v>
      </c>
      <c r="B2" s="96"/>
      <c r="C2" s="95"/>
      <c r="D2" s="95"/>
      <c r="E2" s="95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="90" customFormat="1" ht="24" customHeight="1" spans="1:17">
      <c r="A3" s="97" t="s">
        <v>2</v>
      </c>
      <c r="B3" s="98" t="s">
        <v>3</v>
      </c>
      <c r="C3" s="98" t="s">
        <v>4</v>
      </c>
      <c r="D3" s="99" t="s">
        <v>5</v>
      </c>
      <c r="E3" s="100" t="s">
        <v>6</v>
      </c>
      <c r="F3" s="100"/>
      <c r="G3" s="100" t="s">
        <v>7</v>
      </c>
      <c r="H3" s="100"/>
      <c r="I3" s="100" t="s">
        <v>8</v>
      </c>
      <c r="J3" s="100"/>
      <c r="K3" s="100" t="s">
        <v>9</v>
      </c>
      <c r="L3" s="100"/>
      <c r="M3" s="100" t="s">
        <v>10</v>
      </c>
      <c r="N3" s="100"/>
      <c r="O3" s="100" t="s">
        <v>11</v>
      </c>
      <c r="P3" s="100"/>
      <c r="Q3" s="107" t="s">
        <v>12</v>
      </c>
    </row>
    <row r="4" s="90" customFormat="1" ht="34" customHeight="1" spans="1:17">
      <c r="A4" s="97"/>
      <c r="B4" s="98"/>
      <c r="C4" s="98"/>
      <c r="D4" s="98"/>
      <c r="E4" s="101" t="s">
        <v>13</v>
      </c>
      <c r="F4" s="102" t="s">
        <v>14</v>
      </c>
      <c r="G4" s="101" t="s">
        <v>13</v>
      </c>
      <c r="H4" s="102" t="s">
        <v>14</v>
      </c>
      <c r="I4" s="101" t="s">
        <v>13</v>
      </c>
      <c r="J4" s="102" t="s">
        <v>14</v>
      </c>
      <c r="K4" s="101" t="s">
        <v>13</v>
      </c>
      <c r="L4" s="102" t="s">
        <v>14</v>
      </c>
      <c r="M4" s="101" t="s">
        <v>13</v>
      </c>
      <c r="N4" s="102" t="s">
        <v>14</v>
      </c>
      <c r="O4" s="100" t="s">
        <v>13</v>
      </c>
      <c r="P4" s="100" t="s">
        <v>15</v>
      </c>
      <c r="Q4" s="108"/>
    </row>
    <row r="5" s="90" customFormat="1" ht="17" customHeight="1" spans="1:17">
      <c r="A5" s="97">
        <v>1</v>
      </c>
      <c r="B5" s="110" t="s">
        <v>225</v>
      </c>
      <c r="C5" s="111" t="s">
        <v>226</v>
      </c>
      <c r="D5" s="112">
        <v>10</v>
      </c>
      <c r="E5" s="113">
        <v>50</v>
      </c>
      <c r="F5" s="103">
        <f t="shared" ref="F5:F14" si="0">E5*D5</f>
        <v>500</v>
      </c>
      <c r="G5" s="114">
        <v>20</v>
      </c>
      <c r="H5" s="103">
        <f t="shared" ref="H5:H14" si="1">G5*D5</f>
        <v>200</v>
      </c>
      <c r="I5" s="104"/>
      <c r="J5" s="103">
        <f t="shared" ref="J5:J14" si="2">I5*D5</f>
        <v>0</v>
      </c>
      <c r="K5" s="122">
        <v>5</v>
      </c>
      <c r="L5" s="103">
        <f t="shared" ref="L5:L14" si="3">K5*D5</f>
        <v>50</v>
      </c>
      <c r="M5" s="104">
        <v>6</v>
      </c>
      <c r="N5" s="103">
        <f t="shared" ref="N5:N14" si="4">M5*D5</f>
        <v>60</v>
      </c>
      <c r="O5" s="106">
        <f t="shared" ref="O5:O14" si="5">E5+G5+I5+K5+M5</f>
        <v>81</v>
      </c>
      <c r="P5" s="123">
        <f t="shared" ref="P5:P14" si="6">N5+L5+J5+H5+F5</f>
        <v>810</v>
      </c>
      <c r="Q5" s="111"/>
    </row>
    <row r="6" s="90" customFormat="1" ht="17" customHeight="1" spans="1:17">
      <c r="A6" s="97">
        <v>2</v>
      </c>
      <c r="B6" s="110" t="s">
        <v>227</v>
      </c>
      <c r="C6" s="111" t="s">
        <v>226</v>
      </c>
      <c r="D6" s="112">
        <v>15</v>
      </c>
      <c r="E6" s="113">
        <v>100</v>
      </c>
      <c r="F6" s="103">
        <f t="shared" si="0"/>
        <v>1500</v>
      </c>
      <c r="G6" s="114">
        <v>40</v>
      </c>
      <c r="H6" s="103">
        <f t="shared" si="1"/>
        <v>600</v>
      </c>
      <c r="I6" s="104"/>
      <c r="J6" s="103">
        <f t="shared" si="2"/>
        <v>0</v>
      </c>
      <c r="K6" s="122">
        <v>10</v>
      </c>
      <c r="L6" s="103">
        <f t="shared" si="3"/>
        <v>150</v>
      </c>
      <c r="M6" s="104">
        <v>15</v>
      </c>
      <c r="N6" s="103">
        <f t="shared" si="4"/>
        <v>225</v>
      </c>
      <c r="O6" s="106">
        <f t="shared" si="5"/>
        <v>165</v>
      </c>
      <c r="P6" s="123">
        <f t="shared" si="6"/>
        <v>2475</v>
      </c>
      <c r="Q6" s="111"/>
    </row>
    <row r="7" s="90" customFormat="1" ht="17" customHeight="1" spans="1:17">
      <c r="A7" s="97">
        <v>3</v>
      </c>
      <c r="B7" s="115" t="s">
        <v>228</v>
      </c>
      <c r="C7" s="111" t="s">
        <v>226</v>
      </c>
      <c r="D7" s="112">
        <v>15</v>
      </c>
      <c r="E7" s="113">
        <v>150</v>
      </c>
      <c r="F7" s="103">
        <f t="shared" si="0"/>
        <v>2250</v>
      </c>
      <c r="G7" s="104"/>
      <c r="H7" s="103">
        <f t="shared" si="1"/>
        <v>0</v>
      </c>
      <c r="I7" s="104"/>
      <c r="J7" s="103">
        <f t="shared" si="2"/>
        <v>0</v>
      </c>
      <c r="K7" s="122">
        <v>20</v>
      </c>
      <c r="L7" s="103">
        <f t="shared" si="3"/>
        <v>300</v>
      </c>
      <c r="M7" s="104"/>
      <c r="N7" s="103">
        <f t="shared" si="4"/>
        <v>0</v>
      </c>
      <c r="O7" s="106">
        <f t="shared" si="5"/>
        <v>170</v>
      </c>
      <c r="P7" s="123">
        <f t="shared" si="6"/>
        <v>2550</v>
      </c>
      <c r="Q7" s="116"/>
    </row>
    <row r="8" s="90" customFormat="1" ht="17" customHeight="1" spans="1:17">
      <c r="A8" s="97">
        <v>4</v>
      </c>
      <c r="B8" s="115" t="s">
        <v>229</v>
      </c>
      <c r="C8" s="111" t="s">
        <v>226</v>
      </c>
      <c r="D8" s="112">
        <v>10</v>
      </c>
      <c r="E8" s="113"/>
      <c r="F8" s="103">
        <f t="shared" si="0"/>
        <v>0</v>
      </c>
      <c r="G8" s="104"/>
      <c r="H8" s="103">
        <f t="shared" si="1"/>
        <v>0</v>
      </c>
      <c r="I8" s="104"/>
      <c r="J8" s="103">
        <f t="shared" si="2"/>
        <v>0</v>
      </c>
      <c r="K8" s="122">
        <v>6</v>
      </c>
      <c r="L8" s="103">
        <f t="shared" si="3"/>
        <v>60</v>
      </c>
      <c r="M8" s="104"/>
      <c r="N8" s="103">
        <f t="shared" si="4"/>
        <v>0</v>
      </c>
      <c r="O8" s="106">
        <f t="shared" si="5"/>
        <v>6</v>
      </c>
      <c r="P8" s="123">
        <f t="shared" si="6"/>
        <v>60</v>
      </c>
      <c r="Q8" s="116"/>
    </row>
    <row r="9" s="90" customFormat="1" ht="17" customHeight="1" spans="1:17">
      <c r="A9" s="97">
        <v>5</v>
      </c>
      <c r="B9" s="73"/>
      <c r="C9" s="116"/>
      <c r="D9" s="112"/>
      <c r="E9" s="113"/>
      <c r="F9" s="103">
        <f t="shared" si="0"/>
        <v>0</v>
      </c>
      <c r="G9" s="104"/>
      <c r="H9" s="103">
        <f t="shared" si="1"/>
        <v>0</v>
      </c>
      <c r="I9" s="104"/>
      <c r="J9" s="103">
        <f t="shared" si="2"/>
        <v>0</v>
      </c>
      <c r="K9" s="104"/>
      <c r="L9" s="103">
        <f t="shared" si="3"/>
        <v>0</v>
      </c>
      <c r="M9" s="104"/>
      <c r="N9" s="103">
        <f t="shared" si="4"/>
        <v>0</v>
      </c>
      <c r="O9" s="106">
        <f t="shared" si="5"/>
        <v>0</v>
      </c>
      <c r="P9" s="123">
        <f t="shared" si="6"/>
        <v>0</v>
      </c>
      <c r="Q9" s="116"/>
    </row>
    <row r="10" s="90" customFormat="1" ht="17" customHeight="1" spans="1:17">
      <c r="A10" s="97">
        <v>6</v>
      </c>
      <c r="B10" s="97"/>
      <c r="C10" s="111"/>
      <c r="D10" s="112"/>
      <c r="E10" s="113"/>
      <c r="F10" s="103">
        <f t="shared" si="0"/>
        <v>0</v>
      </c>
      <c r="G10" s="117"/>
      <c r="H10" s="103">
        <f t="shared" si="1"/>
        <v>0</v>
      </c>
      <c r="I10" s="104"/>
      <c r="J10" s="103">
        <f t="shared" si="2"/>
        <v>0</v>
      </c>
      <c r="K10" s="117"/>
      <c r="L10" s="103">
        <f t="shared" si="3"/>
        <v>0</v>
      </c>
      <c r="M10" s="104"/>
      <c r="N10" s="103">
        <f t="shared" si="4"/>
        <v>0</v>
      </c>
      <c r="O10" s="106">
        <f t="shared" si="5"/>
        <v>0</v>
      </c>
      <c r="P10" s="123">
        <f t="shared" si="6"/>
        <v>0</v>
      </c>
      <c r="Q10" s="111"/>
    </row>
    <row r="11" s="90" customFormat="1" ht="17" customHeight="1" spans="1:17">
      <c r="A11" s="97">
        <v>7</v>
      </c>
      <c r="B11" s="98"/>
      <c r="C11" s="97"/>
      <c r="D11" s="112"/>
      <c r="E11" s="113"/>
      <c r="F11" s="103">
        <f t="shared" si="0"/>
        <v>0</v>
      </c>
      <c r="G11" s="104"/>
      <c r="H11" s="103">
        <f t="shared" si="1"/>
        <v>0</v>
      </c>
      <c r="I11" s="97"/>
      <c r="J11" s="103">
        <f t="shared" si="2"/>
        <v>0</v>
      </c>
      <c r="K11" s="97"/>
      <c r="L11" s="103">
        <f t="shared" si="3"/>
        <v>0</v>
      </c>
      <c r="M11" s="104"/>
      <c r="N11" s="103">
        <f t="shared" si="4"/>
        <v>0</v>
      </c>
      <c r="O11" s="106">
        <f t="shared" si="5"/>
        <v>0</v>
      </c>
      <c r="P11" s="123">
        <f t="shared" si="6"/>
        <v>0</v>
      </c>
      <c r="Q11" s="97"/>
    </row>
    <row r="12" s="90" customFormat="1" ht="17" customHeight="1" spans="1:17">
      <c r="A12" s="97">
        <v>8</v>
      </c>
      <c r="B12" s="73"/>
      <c r="C12" s="116"/>
      <c r="D12" s="112"/>
      <c r="E12" s="113"/>
      <c r="F12" s="103">
        <f t="shared" si="0"/>
        <v>0</v>
      </c>
      <c r="G12" s="104"/>
      <c r="H12" s="103">
        <f t="shared" si="1"/>
        <v>0</v>
      </c>
      <c r="I12" s="104"/>
      <c r="J12" s="103">
        <f t="shared" si="2"/>
        <v>0</v>
      </c>
      <c r="K12" s="104"/>
      <c r="L12" s="103">
        <f t="shared" si="3"/>
        <v>0</v>
      </c>
      <c r="M12" s="104"/>
      <c r="N12" s="103">
        <f t="shared" si="4"/>
        <v>0</v>
      </c>
      <c r="O12" s="106">
        <f t="shared" si="5"/>
        <v>0</v>
      </c>
      <c r="P12" s="123">
        <f t="shared" si="6"/>
        <v>0</v>
      </c>
      <c r="Q12" s="116"/>
    </row>
    <row r="13" s="90" customFormat="1" ht="17" customHeight="1" spans="1:17">
      <c r="A13" s="97">
        <v>9</v>
      </c>
      <c r="B13" s="73"/>
      <c r="C13" s="111"/>
      <c r="D13" s="112"/>
      <c r="E13" s="113"/>
      <c r="F13" s="103">
        <f t="shared" si="0"/>
        <v>0</v>
      </c>
      <c r="G13" s="104"/>
      <c r="H13" s="103">
        <f t="shared" si="1"/>
        <v>0</v>
      </c>
      <c r="I13" s="104"/>
      <c r="J13" s="103">
        <f t="shared" si="2"/>
        <v>0</v>
      </c>
      <c r="K13" s="104"/>
      <c r="L13" s="103">
        <f t="shared" si="3"/>
        <v>0</v>
      </c>
      <c r="M13" s="104"/>
      <c r="N13" s="103">
        <f t="shared" si="4"/>
        <v>0</v>
      </c>
      <c r="O13" s="106">
        <f t="shared" si="5"/>
        <v>0</v>
      </c>
      <c r="P13" s="123">
        <f t="shared" si="6"/>
        <v>0</v>
      </c>
      <c r="Q13" s="111"/>
    </row>
    <row r="14" s="90" customFormat="1" ht="17" customHeight="1" spans="1:17">
      <c r="A14" s="97">
        <v>10</v>
      </c>
      <c r="B14" s="73"/>
      <c r="C14" s="116"/>
      <c r="D14" s="112"/>
      <c r="E14" s="113"/>
      <c r="F14" s="103">
        <f t="shared" si="0"/>
        <v>0</v>
      </c>
      <c r="G14" s="104"/>
      <c r="H14" s="103">
        <f t="shared" si="1"/>
        <v>0</v>
      </c>
      <c r="I14" s="104"/>
      <c r="J14" s="103">
        <f t="shared" si="2"/>
        <v>0</v>
      </c>
      <c r="K14" s="104"/>
      <c r="L14" s="103">
        <f t="shared" si="3"/>
        <v>0</v>
      </c>
      <c r="M14" s="104"/>
      <c r="N14" s="103">
        <f t="shared" si="4"/>
        <v>0</v>
      </c>
      <c r="O14" s="106">
        <f t="shared" si="5"/>
        <v>0</v>
      </c>
      <c r="P14" s="123">
        <f t="shared" si="6"/>
        <v>0</v>
      </c>
      <c r="Q14" s="116"/>
    </row>
    <row r="15" s="90" customFormat="1" ht="28" customHeight="1" spans="1:17">
      <c r="A15" s="97">
        <v>52</v>
      </c>
      <c r="B15" s="118" t="s">
        <v>85</v>
      </c>
      <c r="C15" s="119"/>
      <c r="D15" s="119"/>
      <c r="E15" s="120"/>
      <c r="F15" s="121">
        <f>SUM(F5:F14)</f>
        <v>4250</v>
      </c>
      <c r="G15" s="104"/>
      <c r="H15" s="121">
        <f t="shared" ref="F15:J15" si="7">SUM(H5:H14)</f>
        <v>800</v>
      </c>
      <c r="I15" s="121"/>
      <c r="J15" s="121">
        <f t="shared" si="7"/>
        <v>0</v>
      </c>
      <c r="K15" s="121"/>
      <c r="L15" s="121">
        <f t="shared" ref="L15:P15" si="8">SUM(L5:L14)</f>
        <v>560</v>
      </c>
      <c r="M15" s="121"/>
      <c r="N15" s="121">
        <f t="shared" si="8"/>
        <v>285</v>
      </c>
      <c r="O15" s="121"/>
      <c r="P15" s="121">
        <f>SUM(P5:P14)</f>
        <v>5895</v>
      </c>
      <c r="Q15" s="124"/>
    </row>
    <row r="17" s="90" customFormat="1" spans="2:12">
      <c r="B17" s="91" t="s">
        <v>86</v>
      </c>
      <c r="D17" s="62"/>
      <c r="L17" s="90" t="s">
        <v>87</v>
      </c>
    </row>
  </sheetData>
  <mergeCells count="14">
    <mergeCell ref="A1:Q1"/>
    <mergeCell ref="A2:E2"/>
    <mergeCell ref="E3:F3"/>
    <mergeCell ref="G3:H3"/>
    <mergeCell ref="I3:J3"/>
    <mergeCell ref="K3:L3"/>
    <mergeCell ref="M3:N3"/>
    <mergeCell ref="O3:P3"/>
    <mergeCell ref="B15:E15"/>
    <mergeCell ref="A3:A4"/>
    <mergeCell ref="B3:B4"/>
    <mergeCell ref="C3:C4"/>
    <mergeCell ref="D3:D4"/>
    <mergeCell ref="Q3:Q4"/>
  </mergeCells>
  <pageMargins left="0.25" right="0.25" top="0.75" bottom="0.75" header="0.298611111111111" footer="0.298611111111111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view="pageBreakPreview" zoomScaleNormal="100" topLeftCell="A10" workbookViewId="0">
      <selection activeCell="P27" sqref="P27"/>
    </sheetView>
  </sheetViews>
  <sheetFormatPr defaultColWidth="9" defaultRowHeight="13.5"/>
  <cols>
    <col min="1" max="1" width="6.10833333333333" style="90" customWidth="1"/>
    <col min="2" max="2" width="28.775" style="91" customWidth="1"/>
    <col min="3" max="3" width="5.225" style="90" customWidth="1"/>
    <col min="4" max="4" width="8.33333333333333" style="62" customWidth="1"/>
    <col min="5" max="5" width="6.10833333333333" style="90" customWidth="1"/>
    <col min="6" max="6" width="10.6666666666667" style="90" customWidth="1"/>
    <col min="7" max="7" width="6.10833333333333" style="90" customWidth="1"/>
    <col min="8" max="8" width="9.66666666666667" style="90" customWidth="1"/>
    <col min="9" max="9" width="6.10833333333333" style="90" customWidth="1"/>
    <col min="10" max="10" width="9.44166666666667" style="90" customWidth="1"/>
    <col min="11" max="11" width="6.10833333333333" style="90" customWidth="1"/>
    <col min="12" max="12" width="11.8916666666667" style="90" customWidth="1"/>
    <col min="13" max="13" width="6.10833333333333" style="90" customWidth="1"/>
    <col min="14" max="14" width="9.66666666666667" style="90" customWidth="1"/>
    <col min="15" max="15" width="5.225" style="90" customWidth="1"/>
    <col min="16" max="16" width="7.775" style="90" customWidth="1"/>
    <col min="17" max="17" width="12.7583333333333" style="90" customWidth="1"/>
    <col min="18" max="16384" width="9" style="90"/>
  </cols>
  <sheetData>
    <row r="1" s="90" customFormat="1" ht="28" customHeight="1" spans="1:17">
      <c r="A1" s="92" t="s">
        <v>230</v>
      </c>
      <c r="B1" s="93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</row>
    <row r="2" s="90" customFormat="1" ht="19" customHeight="1" spans="1:17">
      <c r="A2" s="95" t="s">
        <v>231</v>
      </c>
      <c r="B2" s="96"/>
      <c r="C2" s="95"/>
      <c r="D2" s="95"/>
      <c r="E2" s="95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</row>
    <row r="3" s="90" customFormat="1" ht="24" customHeight="1" spans="1:17">
      <c r="A3" s="97" t="s">
        <v>2</v>
      </c>
      <c r="B3" s="98" t="s">
        <v>3</v>
      </c>
      <c r="C3" s="98" t="s">
        <v>4</v>
      </c>
      <c r="D3" s="99" t="s">
        <v>5</v>
      </c>
      <c r="E3" s="100" t="s">
        <v>6</v>
      </c>
      <c r="F3" s="100"/>
      <c r="G3" s="100" t="s">
        <v>7</v>
      </c>
      <c r="H3" s="100"/>
      <c r="I3" s="100" t="s">
        <v>8</v>
      </c>
      <c r="J3" s="100"/>
      <c r="K3" s="100" t="s">
        <v>9</v>
      </c>
      <c r="L3" s="100"/>
      <c r="M3" s="100" t="s">
        <v>10</v>
      </c>
      <c r="N3" s="100"/>
      <c r="O3" s="100" t="s">
        <v>11</v>
      </c>
      <c r="P3" s="100"/>
      <c r="Q3" s="107" t="s">
        <v>12</v>
      </c>
    </row>
    <row r="4" s="90" customFormat="1" ht="34" customHeight="1" spans="1:17">
      <c r="A4" s="97"/>
      <c r="B4" s="98"/>
      <c r="C4" s="98"/>
      <c r="D4" s="98"/>
      <c r="E4" s="101" t="s">
        <v>13</v>
      </c>
      <c r="F4" s="102" t="s">
        <v>14</v>
      </c>
      <c r="G4" s="101" t="s">
        <v>13</v>
      </c>
      <c r="H4" s="102" t="s">
        <v>14</v>
      </c>
      <c r="I4" s="101" t="s">
        <v>13</v>
      </c>
      <c r="J4" s="102" t="s">
        <v>14</v>
      </c>
      <c r="K4" s="101" t="s">
        <v>13</v>
      </c>
      <c r="L4" s="102" t="s">
        <v>14</v>
      </c>
      <c r="M4" s="101" t="s">
        <v>13</v>
      </c>
      <c r="N4" s="102" t="s">
        <v>14</v>
      </c>
      <c r="O4" s="105" t="s">
        <v>13</v>
      </c>
      <c r="P4" s="100" t="s">
        <v>15</v>
      </c>
      <c r="Q4" s="108"/>
    </row>
    <row r="5" s="90" customFormat="1" ht="18" customHeight="1" spans="1:19">
      <c r="A5" s="97">
        <v>1</v>
      </c>
      <c r="B5" s="64" t="s">
        <v>132</v>
      </c>
      <c r="C5" s="64" t="s">
        <v>61</v>
      </c>
      <c r="D5" s="64">
        <v>10</v>
      </c>
      <c r="E5" s="64">
        <v>220</v>
      </c>
      <c r="F5" s="103">
        <f t="shared" ref="F5:F17" si="0">D5*E5</f>
        <v>2200</v>
      </c>
      <c r="G5" s="104">
        <v>50</v>
      </c>
      <c r="H5" s="103">
        <f>G5*D5</f>
        <v>500</v>
      </c>
      <c r="I5" s="104">
        <v>15</v>
      </c>
      <c r="J5" s="103">
        <f>I5*D5</f>
        <v>150</v>
      </c>
      <c r="K5" s="104">
        <v>20</v>
      </c>
      <c r="L5" s="103">
        <f>K5*D5</f>
        <v>200</v>
      </c>
      <c r="M5" s="104">
        <v>30</v>
      </c>
      <c r="N5" s="103">
        <f>M5*D5</f>
        <v>300</v>
      </c>
      <c r="O5" s="106">
        <f>M5+K5+I5+G5+E5</f>
        <v>335</v>
      </c>
      <c r="P5" s="97">
        <f>N5+L5+J5+H5+F5</f>
        <v>3350</v>
      </c>
      <c r="Q5" s="65"/>
      <c r="S5" s="109"/>
    </row>
    <row r="6" s="90" customFormat="1" ht="18" customHeight="1" spans="1:19">
      <c r="A6" s="97">
        <v>2</v>
      </c>
      <c r="B6" s="64" t="s">
        <v>232</v>
      </c>
      <c r="C6" s="64" t="s">
        <v>61</v>
      </c>
      <c r="D6" s="64">
        <v>8</v>
      </c>
      <c r="E6" s="64">
        <v>300</v>
      </c>
      <c r="F6" s="103">
        <f t="shared" si="0"/>
        <v>2400</v>
      </c>
      <c r="G6" s="104"/>
      <c r="H6" s="103">
        <f>G6*D6</f>
        <v>0</v>
      </c>
      <c r="I6" s="104"/>
      <c r="J6" s="103">
        <f>I6*D6</f>
        <v>0</v>
      </c>
      <c r="K6" s="104"/>
      <c r="L6" s="103">
        <f>K6*D6</f>
        <v>0</v>
      </c>
      <c r="M6" s="104"/>
      <c r="N6" s="103">
        <f>M6*D6</f>
        <v>0</v>
      </c>
      <c r="O6" s="106">
        <f t="shared" ref="O6:O17" si="1">M6+K6+I6+G6+E6</f>
        <v>300</v>
      </c>
      <c r="P6" s="97">
        <f t="shared" ref="P6:P17" si="2">N6+L6+J6+H6+F6</f>
        <v>2400</v>
      </c>
      <c r="Q6" s="65" t="s">
        <v>233</v>
      </c>
      <c r="S6" s="109"/>
    </row>
    <row r="7" s="90" customFormat="1" ht="18" customHeight="1" spans="1:19">
      <c r="A7" s="97">
        <v>3</v>
      </c>
      <c r="B7" s="64" t="s">
        <v>234</v>
      </c>
      <c r="C7" s="64" t="s">
        <v>17</v>
      </c>
      <c r="D7" s="64">
        <v>15</v>
      </c>
      <c r="E7" s="64">
        <v>100</v>
      </c>
      <c r="F7" s="103">
        <f t="shared" si="0"/>
        <v>1500</v>
      </c>
      <c r="G7" s="104"/>
      <c r="H7" s="103">
        <f>G7*D7</f>
        <v>0</v>
      </c>
      <c r="I7" s="104">
        <v>4</v>
      </c>
      <c r="J7" s="103">
        <f>I7*D7</f>
        <v>60</v>
      </c>
      <c r="K7" s="104">
        <v>10</v>
      </c>
      <c r="L7" s="103">
        <f>K7*D7</f>
        <v>150</v>
      </c>
      <c r="M7" s="104"/>
      <c r="N7" s="103">
        <f>M7*D7</f>
        <v>0</v>
      </c>
      <c r="O7" s="106">
        <f t="shared" si="1"/>
        <v>114</v>
      </c>
      <c r="P7" s="97">
        <f t="shared" si="2"/>
        <v>1710</v>
      </c>
      <c r="Q7" s="65" t="s">
        <v>235</v>
      </c>
      <c r="S7" s="109"/>
    </row>
    <row r="8" s="90" customFormat="1" ht="18" customHeight="1" spans="1:19">
      <c r="A8" s="97">
        <v>4</v>
      </c>
      <c r="B8" s="64" t="s">
        <v>207</v>
      </c>
      <c r="C8" s="64" t="s">
        <v>17</v>
      </c>
      <c r="D8" s="64">
        <v>10</v>
      </c>
      <c r="E8" s="64">
        <v>100</v>
      </c>
      <c r="F8" s="103">
        <f t="shared" si="0"/>
        <v>1000</v>
      </c>
      <c r="G8" s="104">
        <v>15</v>
      </c>
      <c r="H8" s="103">
        <f t="shared" ref="H8:H17" si="3">G8*D8</f>
        <v>150</v>
      </c>
      <c r="I8" s="104">
        <v>2</v>
      </c>
      <c r="J8" s="103">
        <f t="shared" ref="J8:J17" si="4">I8*D8</f>
        <v>20</v>
      </c>
      <c r="K8" s="104">
        <v>3</v>
      </c>
      <c r="L8" s="103">
        <f t="shared" ref="L8:L17" si="5">K8*D8</f>
        <v>30</v>
      </c>
      <c r="M8" s="104">
        <v>10</v>
      </c>
      <c r="N8" s="103">
        <f t="shared" ref="N8:N17" si="6">M8*D8</f>
        <v>100</v>
      </c>
      <c r="O8" s="106">
        <f t="shared" si="1"/>
        <v>130</v>
      </c>
      <c r="P8" s="97">
        <f t="shared" si="2"/>
        <v>1300</v>
      </c>
      <c r="Q8" s="64" t="s">
        <v>236</v>
      </c>
      <c r="S8" s="109"/>
    </row>
    <row r="9" s="90" customFormat="1" ht="18" customHeight="1" spans="1:19">
      <c r="A9" s="97">
        <v>5</v>
      </c>
      <c r="B9" s="64" t="s">
        <v>145</v>
      </c>
      <c r="C9" s="64" t="s">
        <v>17</v>
      </c>
      <c r="D9" s="64">
        <v>3</v>
      </c>
      <c r="E9" s="64">
        <v>300</v>
      </c>
      <c r="F9" s="103">
        <f t="shared" si="0"/>
        <v>900</v>
      </c>
      <c r="G9" s="104"/>
      <c r="H9" s="103">
        <f t="shared" si="3"/>
        <v>0</v>
      </c>
      <c r="I9" s="104"/>
      <c r="J9" s="103">
        <f t="shared" si="4"/>
        <v>0</v>
      </c>
      <c r="K9" s="104">
        <v>15</v>
      </c>
      <c r="L9" s="103">
        <f t="shared" si="5"/>
        <v>45</v>
      </c>
      <c r="M9" s="104"/>
      <c r="N9" s="103">
        <f t="shared" si="6"/>
        <v>0</v>
      </c>
      <c r="O9" s="106">
        <f t="shared" si="1"/>
        <v>315</v>
      </c>
      <c r="P9" s="97">
        <f t="shared" si="2"/>
        <v>945</v>
      </c>
      <c r="Q9" s="65" t="s">
        <v>237</v>
      </c>
      <c r="S9" s="109"/>
    </row>
    <row r="10" s="90" customFormat="1" ht="18" customHeight="1" spans="1:19">
      <c r="A10" s="97">
        <v>6</v>
      </c>
      <c r="B10" s="64" t="s">
        <v>238</v>
      </c>
      <c r="C10" s="64" t="s">
        <v>61</v>
      </c>
      <c r="D10" s="64">
        <v>30</v>
      </c>
      <c r="E10" s="64">
        <v>100</v>
      </c>
      <c r="F10" s="103">
        <f t="shared" si="0"/>
        <v>3000</v>
      </c>
      <c r="G10" s="104">
        <v>50</v>
      </c>
      <c r="H10" s="103">
        <f t="shared" si="3"/>
        <v>1500</v>
      </c>
      <c r="I10" s="104">
        <v>4</v>
      </c>
      <c r="J10" s="103">
        <f t="shared" si="4"/>
        <v>120</v>
      </c>
      <c r="K10" s="104">
        <v>20</v>
      </c>
      <c r="L10" s="103">
        <f t="shared" si="5"/>
        <v>600</v>
      </c>
      <c r="M10" s="104">
        <v>30</v>
      </c>
      <c r="N10" s="103">
        <f t="shared" si="6"/>
        <v>900</v>
      </c>
      <c r="O10" s="106">
        <f t="shared" si="1"/>
        <v>204</v>
      </c>
      <c r="P10" s="97">
        <f t="shared" si="2"/>
        <v>6120</v>
      </c>
      <c r="Q10" s="64" t="s">
        <v>239</v>
      </c>
      <c r="S10" s="109"/>
    </row>
    <row r="11" s="90" customFormat="1" ht="18" customHeight="1" spans="1:19">
      <c r="A11" s="97">
        <v>7</v>
      </c>
      <c r="B11" s="64" t="s">
        <v>240</v>
      </c>
      <c r="C11" s="64" t="s">
        <v>17</v>
      </c>
      <c r="D11" s="64">
        <v>80</v>
      </c>
      <c r="E11" s="64">
        <v>20</v>
      </c>
      <c r="F11" s="103">
        <f t="shared" si="0"/>
        <v>1600</v>
      </c>
      <c r="G11" s="104">
        <v>10</v>
      </c>
      <c r="H11" s="103">
        <f t="shared" si="3"/>
        <v>800</v>
      </c>
      <c r="I11" s="104">
        <v>2</v>
      </c>
      <c r="J11" s="103">
        <f t="shared" si="4"/>
        <v>160</v>
      </c>
      <c r="K11" s="104">
        <v>8</v>
      </c>
      <c r="L11" s="103">
        <f t="shared" si="5"/>
        <v>640</v>
      </c>
      <c r="M11" s="104">
        <v>2</v>
      </c>
      <c r="N11" s="103">
        <f t="shared" si="6"/>
        <v>160</v>
      </c>
      <c r="O11" s="106">
        <f t="shared" si="1"/>
        <v>42</v>
      </c>
      <c r="P11" s="97">
        <f t="shared" si="2"/>
        <v>3360</v>
      </c>
      <c r="Q11" s="64" t="s">
        <v>241</v>
      </c>
      <c r="S11" s="109"/>
    </row>
    <row r="12" s="90" customFormat="1" ht="18" customHeight="1" spans="1:19">
      <c r="A12" s="97">
        <v>8</v>
      </c>
      <c r="B12" s="64" t="s">
        <v>242</v>
      </c>
      <c r="C12" s="64" t="s">
        <v>17</v>
      </c>
      <c r="D12" s="64">
        <v>10</v>
      </c>
      <c r="E12" s="64">
        <v>20</v>
      </c>
      <c r="F12" s="103">
        <f t="shared" si="0"/>
        <v>200</v>
      </c>
      <c r="G12" s="104"/>
      <c r="H12" s="103">
        <f t="shared" si="3"/>
        <v>0</v>
      </c>
      <c r="I12" s="104"/>
      <c r="J12" s="103">
        <f t="shared" si="4"/>
        <v>0</v>
      </c>
      <c r="K12" s="104"/>
      <c r="L12" s="103">
        <f t="shared" si="5"/>
        <v>0</v>
      </c>
      <c r="M12" s="104"/>
      <c r="N12" s="103">
        <f t="shared" si="6"/>
        <v>0</v>
      </c>
      <c r="O12" s="106">
        <f t="shared" si="1"/>
        <v>20</v>
      </c>
      <c r="P12" s="97">
        <f t="shared" si="2"/>
        <v>200</v>
      </c>
      <c r="Q12" s="64" t="s">
        <v>243</v>
      </c>
      <c r="S12" s="109"/>
    </row>
    <row r="13" s="90" customFormat="1" ht="18" customHeight="1" spans="1:19">
      <c r="A13" s="97">
        <v>9</v>
      </c>
      <c r="B13" s="64" t="s">
        <v>165</v>
      </c>
      <c r="C13" s="64" t="s">
        <v>61</v>
      </c>
      <c r="D13" s="64">
        <v>10</v>
      </c>
      <c r="E13" s="64"/>
      <c r="F13" s="103">
        <f t="shared" si="0"/>
        <v>0</v>
      </c>
      <c r="G13" s="104">
        <v>50</v>
      </c>
      <c r="H13" s="103">
        <f t="shared" si="3"/>
        <v>500</v>
      </c>
      <c r="I13" s="104">
        <v>6</v>
      </c>
      <c r="J13" s="103">
        <f t="shared" si="4"/>
        <v>60</v>
      </c>
      <c r="K13" s="104">
        <v>20</v>
      </c>
      <c r="L13" s="103">
        <f t="shared" si="5"/>
        <v>200</v>
      </c>
      <c r="M13" s="104">
        <v>30</v>
      </c>
      <c r="N13" s="103">
        <f t="shared" si="6"/>
        <v>300</v>
      </c>
      <c r="O13" s="106">
        <f t="shared" si="1"/>
        <v>106</v>
      </c>
      <c r="P13" s="97">
        <f t="shared" si="2"/>
        <v>1060</v>
      </c>
      <c r="Q13" s="65"/>
      <c r="S13" s="109"/>
    </row>
    <row r="14" s="90" customFormat="1" ht="18" customHeight="1" spans="1:19">
      <c r="A14" s="97">
        <v>10</v>
      </c>
      <c r="B14" s="25" t="s">
        <v>244</v>
      </c>
      <c r="C14" s="64" t="s">
        <v>61</v>
      </c>
      <c r="D14" s="64">
        <v>20</v>
      </c>
      <c r="E14" s="64"/>
      <c r="F14" s="103">
        <f t="shared" si="0"/>
        <v>0</v>
      </c>
      <c r="G14" s="104"/>
      <c r="H14" s="103">
        <f t="shared" si="3"/>
        <v>0</v>
      </c>
      <c r="I14" s="104"/>
      <c r="J14" s="103">
        <f t="shared" si="4"/>
        <v>0</v>
      </c>
      <c r="K14" s="104">
        <v>5</v>
      </c>
      <c r="L14" s="103">
        <f t="shared" si="5"/>
        <v>100</v>
      </c>
      <c r="M14" s="104"/>
      <c r="N14" s="103">
        <f t="shared" si="6"/>
        <v>0</v>
      </c>
      <c r="O14" s="106">
        <f t="shared" si="1"/>
        <v>5</v>
      </c>
      <c r="P14" s="97">
        <f t="shared" si="2"/>
        <v>100</v>
      </c>
      <c r="Q14" s="65"/>
      <c r="S14" s="109"/>
    </row>
    <row r="15" s="90" customFormat="1" ht="18" customHeight="1" spans="1:19">
      <c r="A15" s="97">
        <v>11</v>
      </c>
      <c r="B15" s="64" t="s">
        <v>245</v>
      </c>
      <c r="C15" s="64" t="s">
        <v>17</v>
      </c>
      <c r="D15" s="64">
        <v>5</v>
      </c>
      <c r="E15" s="64"/>
      <c r="F15" s="103">
        <f t="shared" si="0"/>
        <v>0</v>
      </c>
      <c r="G15" s="104"/>
      <c r="H15" s="103">
        <f t="shared" si="3"/>
        <v>0</v>
      </c>
      <c r="I15" s="104"/>
      <c r="J15" s="103">
        <f t="shared" si="4"/>
        <v>0</v>
      </c>
      <c r="K15" s="104">
        <v>10</v>
      </c>
      <c r="L15" s="103">
        <f t="shared" si="5"/>
        <v>50</v>
      </c>
      <c r="M15" s="104"/>
      <c r="N15" s="103">
        <f t="shared" si="6"/>
        <v>0</v>
      </c>
      <c r="O15" s="106">
        <f t="shared" si="1"/>
        <v>10</v>
      </c>
      <c r="P15" s="97">
        <f t="shared" si="2"/>
        <v>50</v>
      </c>
      <c r="Q15" s="65"/>
      <c r="S15" s="109"/>
    </row>
    <row r="16" s="90" customFormat="1" ht="18" customHeight="1" spans="1:19">
      <c r="A16" s="97">
        <v>12</v>
      </c>
      <c r="B16" s="64"/>
      <c r="C16" s="64"/>
      <c r="D16" s="64"/>
      <c r="E16" s="64"/>
      <c r="F16" s="103">
        <f t="shared" si="0"/>
        <v>0</v>
      </c>
      <c r="G16" s="104"/>
      <c r="H16" s="103">
        <f t="shared" si="3"/>
        <v>0</v>
      </c>
      <c r="I16" s="104"/>
      <c r="J16" s="103">
        <f t="shared" si="4"/>
        <v>0</v>
      </c>
      <c r="K16" s="104"/>
      <c r="L16" s="103">
        <f t="shared" si="5"/>
        <v>0</v>
      </c>
      <c r="M16" s="104"/>
      <c r="N16" s="103">
        <f t="shared" si="6"/>
        <v>0</v>
      </c>
      <c r="O16" s="106">
        <f t="shared" si="1"/>
        <v>0</v>
      </c>
      <c r="P16" s="97">
        <f t="shared" si="2"/>
        <v>0</v>
      </c>
      <c r="Q16" s="65"/>
      <c r="S16" s="109"/>
    </row>
    <row r="17" s="90" customFormat="1" ht="18" customHeight="1" spans="1:19">
      <c r="A17" s="97">
        <v>13</v>
      </c>
      <c r="B17" s="64"/>
      <c r="C17" s="64"/>
      <c r="D17" s="64"/>
      <c r="E17" s="64"/>
      <c r="F17" s="103">
        <f t="shared" ref="F17:F26" si="7">D17*E17</f>
        <v>0</v>
      </c>
      <c r="G17" s="104"/>
      <c r="H17" s="103">
        <f t="shared" ref="H17:H26" si="8">G17*D17</f>
        <v>0</v>
      </c>
      <c r="I17" s="104"/>
      <c r="J17" s="103">
        <f t="shared" ref="J17:J26" si="9">I17*D17</f>
        <v>0</v>
      </c>
      <c r="K17" s="104"/>
      <c r="L17" s="103">
        <f t="shared" ref="L17:L26" si="10">K17*D17</f>
        <v>0</v>
      </c>
      <c r="M17" s="104"/>
      <c r="N17" s="103">
        <f t="shared" ref="N17:N26" si="11">M17*D17</f>
        <v>0</v>
      </c>
      <c r="O17" s="106">
        <f t="shared" ref="O17:O26" si="12">M17+K17+I17+G17+E17</f>
        <v>0</v>
      </c>
      <c r="P17" s="97">
        <f t="shared" ref="P17:P26" si="13">N17+L17+J17+H17+F17</f>
        <v>0</v>
      </c>
      <c r="Q17" s="65"/>
      <c r="S17" s="109"/>
    </row>
    <row r="18" s="90" customFormat="1" ht="18" customHeight="1" spans="1:19">
      <c r="A18" s="97">
        <v>14</v>
      </c>
      <c r="B18" s="64"/>
      <c r="C18" s="64"/>
      <c r="D18" s="64"/>
      <c r="E18" s="64"/>
      <c r="F18" s="103">
        <f t="shared" si="7"/>
        <v>0</v>
      </c>
      <c r="G18" s="104"/>
      <c r="H18" s="103">
        <f t="shared" si="8"/>
        <v>0</v>
      </c>
      <c r="I18" s="104"/>
      <c r="J18" s="103">
        <f t="shared" si="9"/>
        <v>0</v>
      </c>
      <c r="K18" s="104"/>
      <c r="L18" s="103">
        <f t="shared" si="10"/>
        <v>0</v>
      </c>
      <c r="M18" s="104"/>
      <c r="N18" s="103">
        <f t="shared" si="11"/>
        <v>0</v>
      </c>
      <c r="O18" s="106">
        <f t="shared" si="12"/>
        <v>0</v>
      </c>
      <c r="P18" s="97">
        <f t="shared" si="13"/>
        <v>0</v>
      </c>
      <c r="Q18" s="65"/>
      <c r="S18" s="109"/>
    </row>
    <row r="19" s="90" customFormat="1" ht="18" customHeight="1" spans="1:19">
      <c r="A19" s="97">
        <v>15</v>
      </c>
      <c r="B19" s="64"/>
      <c r="C19" s="64"/>
      <c r="D19" s="64"/>
      <c r="E19" s="64"/>
      <c r="F19" s="103">
        <f t="shared" si="7"/>
        <v>0</v>
      </c>
      <c r="G19" s="104"/>
      <c r="H19" s="103">
        <f t="shared" si="8"/>
        <v>0</v>
      </c>
      <c r="I19" s="104"/>
      <c r="J19" s="103">
        <f t="shared" si="9"/>
        <v>0</v>
      </c>
      <c r="K19" s="104"/>
      <c r="L19" s="103">
        <f t="shared" si="10"/>
        <v>0</v>
      </c>
      <c r="M19" s="104"/>
      <c r="N19" s="103">
        <f t="shared" si="11"/>
        <v>0</v>
      </c>
      <c r="O19" s="106">
        <f t="shared" si="12"/>
        <v>0</v>
      </c>
      <c r="P19" s="97">
        <f t="shared" si="13"/>
        <v>0</v>
      </c>
      <c r="Q19" s="65"/>
      <c r="S19" s="109"/>
    </row>
    <row r="20" s="90" customFormat="1" ht="18" customHeight="1" spans="1:19">
      <c r="A20" s="97">
        <v>16</v>
      </c>
      <c r="B20" s="64"/>
      <c r="C20" s="64"/>
      <c r="D20" s="64"/>
      <c r="E20" s="64"/>
      <c r="F20" s="103">
        <f t="shared" si="7"/>
        <v>0</v>
      </c>
      <c r="G20" s="104"/>
      <c r="H20" s="103">
        <f t="shared" si="8"/>
        <v>0</v>
      </c>
      <c r="I20" s="104"/>
      <c r="J20" s="103">
        <f t="shared" si="9"/>
        <v>0</v>
      </c>
      <c r="K20" s="104"/>
      <c r="L20" s="103">
        <f t="shared" si="10"/>
        <v>0</v>
      </c>
      <c r="M20" s="104"/>
      <c r="N20" s="103">
        <f t="shared" si="11"/>
        <v>0</v>
      </c>
      <c r="O20" s="106">
        <f t="shared" si="12"/>
        <v>0</v>
      </c>
      <c r="P20" s="97">
        <f t="shared" si="13"/>
        <v>0</v>
      </c>
      <c r="Q20" s="65"/>
      <c r="S20" s="109"/>
    </row>
    <row r="21" s="90" customFormat="1" ht="18" customHeight="1" spans="1:19">
      <c r="A21" s="97">
        <v>17</v>
      </c>
      <c r="B21" s="64"/>
      <c r="C21" s="64"/>
      <c r="D21" s="64"/>
      <c r="E21" s="64"/>
      <c r="F21" s="103">
        <f t="shared" si="7"/>
        <v>0</v>
      </c>
      <c r="G21" s="104"/>
      <c r="H21" s="103">
        <f t="shared" si="8"/>
        <v>0</v>
      </c>
      <c r="I21" s="104"/>
      <c r="J21" s="103">
        <f t="shared" si="9"/>
        <v>0</v>
      </c>
      <c r="K21" s="104"/>
      <c r="L21" s="103">
        <f t="shared" si="10"/>
        <v>0</v>
      </c>
      <c r="M21" s="104"/>
      <c r="N21" s="103">
        <f t="shared" si="11"/>
        <v>0</v>
      </c>
      <c r="O21" s="106">
        <f t="shared" si="12"/>
        <v>0</v>
      </c>
      <c r="P21" s="97">
        <f t="shared" si="13"/>
        <v>0</v>
      </c>
      <c r="Q21" s="65"/>
      <c r="S21" s="109"/>
    </row>
    <row r="22" s="90" customFormat="1" ht="18" customHeight="1" spans="1:19">
      <c r="A22" s="97">
        <v>18</v>
      </c>
      <c r="B22" s="64"/>
      <c r="C22" s="64"/>
      <c r="D22" s="64"/>
      <c r="E22" s="64"/>
      <c r="F22" s="103">
        <f t="shared" si="7"/>
        <v>0</v>
      </c>
      <c r="G22" s="104"/>
      <c r="H22" s="103">
        <f t="shared" si="8"/>
        <v>0</v>
      </c>
      <c r="I22" s="104"/>
      <c r="J22" s="103">
        <f t="shared" si="9"/>
        <v>0</v>
      </c>
      <c r="K22" s="104"/>
      <c r="L22" s="103">
        <f t="shared" si="10"/>
        <v>0</v>
      </c>
      <c r="M22" s="104"/>
      <c r="N22" s="103">
        <f t="shared" si="11"/>
        <v>0</v>
      </c>
      <c r="O22" s="106">
        <f t="shared" si="12"/>
        <v>0</v>
      </c>
      <c r="P22" s="97">
        <f t="shared" si="13"/>
        <v>0</v>
      </c>
      <c r="Q22" s="65"/>
      <c r="S22" s="109"/>
    </row>
    <row r="23" s="90" customFormat="1" ht="18" customHeight="1" spans="1:19">
      <c r="A23" s="97">
        <v>19</v>
      </c>
      <c r="B23" s="64"/>
      <c r="C23" s="64"/>
      <c r="D23" s="64"/>
      <c r="E23" s="64"/>
      <c r="F23" s="103">
        <f t="shared" si="7"/>
        <v>0</v>
      </c>
      <c r="G23" s="104"/>
      <c r="H23" s="103">
        <f t="shared" si="8"/>
        <v>0</v>
      </c>
      <c r="I23" s="104"/>
      <c r="J23" s="103">
        <f t="shared" si="9"/>
        <v>0</v>
      </c>
      <c r="K23" s="104"/>
      <c r="L23" s="103">
        <f t="shared" si="10"/>
        <v>0</v>
      </c>
      <c r="M23" s="104"/>
      <c r="N23" s="103">
        <f t="shared" si="11"/>
        <v>0</v>
      </c>
      <c r="O23" s="106">
        <f t="shared" si="12"/>
        <v>0</v>
      </c>
      <c r="P23" s="97">
        <f t="shared" si="13"/>
        <v>0</v>
      </c>
      <c r="Q23" s="65"/>
      <c r="S23" s="109"/>
    </row>
    <row r="24" s="90" customFormat="1" ht="18" customHeight="1" spans="1:19">
      <c r="A24" s="97">
        <v>20</v>
      </c>
      <c r="B24" s="64"/>
      <c r="C24" s="64"/>
      <c r="D24" s="64"/>
      <c r="E24" s="64"/>
      <c r="F24" s="103">
        <f t="shared" si="7"/>
        <v>0</v>
      </c>
      <c r="G24" s="104"/>
      <c r="H24" s="103">
        <f t="shared" si="8"/>
        <v>0</v>
      </c>
      <c r="I24" s="104"/>
      <c r="J24" s="103">
        <f t="shared" si="9"/>
        <v>0</v>
      </c>
      <c r="K24" s="104"/>
      <c r="L24" s="103">
        <f t="shared" si="10"/>
        <v>0</v>
      </c>
      <c r="M24" s="104"/>
      <c r="N24" s="103">
        <f t="shared" si="11"/>
        <v>0</v>
      </c>
      <c r="O24" s="106">
        <f t="shared" si="12"/>
        <v>0</v>
      </c>
      <c r="P24" s="97">
        <f t="shared" si="13"/>
        <v>0</v>
      </c>
      <c r="Q24" s="65"/>
      <c r="S24" s="109"/>
    </row>
    <row r="25" s="90" customFormat="1" ht="18" customHeight="1" spans="1:19">
      <c r="A25" s="97">
        <v>21</v>
      </c>
      <c r="B25" s="64"/>
      <c r="C25" s="64"/>
      <c r="D25" s="64"/>
      <c r="E25" s="64"/>
      <c r="F25" s="103">
        <f t="shared" si="7"/>
        <v>0</v>
      </c>
      <c r="G25" s="104"/>
      <c r="H25" s="103">
        <f t="shared" si="8"/>
        <v>0</v>
      </c>
      <c r="I25" s="104"/>
      <c r="J25" s="103">
        <f t="shared" si="9"/>
        <v>0</v>
      </c>
      <c r="K25" s="104"/>
      <c r="L25" s="103">
        <f t="shared" si="10"/>
        <v>0</v>
      </c>
      <c r="M25" s="104"/>
      <c r="N25" s="103">
        <f t="shared" si="11"/>
        <v>0</v>
      </c>
      <c r="O25" s="106">
        <f t="shared" si="12"/>
        <v>0</v>
      </c>
      <c r="P25" s="97">
        <f t="shared" si="13"/>
        <v>0</v>
      </c>
      <c r="Q25" s="65"/>
      <c r="S25" s="109"/>
    </row>
    <row r="26" s="90" customFormat="1" ht="18" customHeight="1" spans="1:19">
      <c r="A26" s="97">
        <v>22</v>
      </c>
      <c r="B26" s="64"/>
      <c r="C26" s="64"/>
      <c r="D26" s="64"/>
      <c r="E26" s="64"/>
      <c r="F26" s="103">
        <f t="shared" si="7"/>
        <v>0</v>
      </c>
      <c r="G26" s="104"/>
      <c r="H26" s="103">
        <f t="shared" si="8"/>
        <v>0</v>
      </c>
      <c r="I26" s="104"/>
      <c r="J26" s="103">
        <f t="shared" si="9"/>
        <v>0</v>
      </c>
      <c r="K26" s="104"/>
      <c r="L26" s="103">
        <f t="shared" si="10"/>
        <v>0</v>
      </c>
      <c r="M26" s="104"/>
      <c r="N26" s="103">
        <f t="shared" si="11"/>
        <v>0</v>
      </c>
      <c r="O26" s="106">
        <f t="shared" si="12"/>
        <v>0</v>
      </c>
      <c r="P26" s="97">
        <f t="shared" si="13"/>
        <v>0</v>
      </c>
      <c r="Q26" s="65"/>
      <c r="S26" s="109"/>
    </row>
    <row r="27" s="90" customFormat="1" ht="17" customHeight="1" spans="1:17">
      <c r="A27" s="97">
        <v>23</v>
      </c>
      <c r="B27" s="98" t="s">
        <v>85</v>
      </c>
      <c r="C27" s="97"/>
      <c r="D27" s="97"/>
      <c r="E27" s="97"/>
      <c r="F27" s="104">
        <f>SUM(F5:F26)</f>
        <v>12800</v>
      </c>
      <c r="G27" s="104"/>
      <c r="H27" s="104">
        <f>SUM(H5:H26)</f>
        <v>3450</v>
      </c>
      <c r="I27" s="104"/>
      <c r="J27" s="104">
        <f>SUM(J5:J26)</f>
        <v>570</v>
      </c>
      <c r="K27" s="104"/>
      <c r="L27" s="104">
        <f>SUM(L5:L26)</f>
        <v>2015</v>
      </c>
      <c r="M27" s="104"/>
      <c r="N27" s="104">
        <f>SUM(N5:N26)</f>
        <v>1760</v>
      </c>
      <c r="O27" s="104"/>
      <c r="P27" s="104">
        <f>SUM(P5:P26)</f>
        <v>20595</v>
      </c>
      <c r="Q27" s="97"/>
    </row>
    <row r="29" s="90" customFormat="1" spans="2:12">
      <c r="B29" s="91" t="s">
        <v>86</v>
      </c>
      <c r="D29" s="62"/>
      <c r="L29" s="90" t="s">
        <v>87</v>
      </c>
    </row>
  </sheetData>
  <mergeCells count="13">
    <mergeCell ref="A1:Q1"/>
    <mergeCell ref="A2:E2"/>
    <mergeCell ref="E3:F3"/>
    <mergeCell ref="G3:H3"/>
    <mergeCell ref="I3:J3"/>
    <mergeCell ref="K3:L3"/>
    <mergeCell ref="M3:N3"/>
    <mergeCell ref="O3:P3"/>
    <mergeCell ref="A3:A4"/>
    <mergeCell ref="B3:B4"/>
    <mergeCell ref="C3:C4"/>
    <mergeCell ref="D3:D4"/>
    <mergeCell ref="Q3:Q4"/>
  </mergeCells>
  <pageMargins left="0.25" right="0.25" top="0.432638888888889" bottom="0.75" header="0.298611111111111" footer="0.298611111111111"/>
  <pageSetup paperSize="9" scale="93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8"/>
  <sheetViews>
    <sheetView view="pageBreakPreview" zoomScaleNormal="100" topLeftCell="A64" workbookViewId="0">
      <selection activeCell="D89" sqref="D89"/>
    </sheetView>
  </sheetViews>
  <sheetFormatPr defaultColWidth="9" defaultRowHeight="13.5"/>
  <cols>
    <col min="1" max="1" width="6.10833333333333" style="66" customWidth="1"/>
    <col min="2" max="2" width="28.775" style="67" customWidth="1"/>
    <col min="3" max="3" width="5.225" style="66" customWidth="1"/>
    <col min="4" max="4" width="8.33333333333333" style="66" customWidth="1"/>
    <col min="5" max="5" width="6.10833333333333" style="66" customWidth="1"/>
    <col min="6" max="6" width="10.6666666666667" style="66" customWidth="1"/>
    <col min="7" max="7" width="6.10833333333333" style="66" customWidth="1"/>
    <col min="8" max="8" width="9.66666666666667" style="66" customWidth="1"/>
    <col min="9" max="9" width="6.10833333333333" style="66" customWidth="1"/>
    <col min="10" max="10" width="9.44166666666667" style="66" customWidth="1"/>
    <col min="11" max="11" width="6.10833333333333" style="66" customWidth="1"/>
    <col min="12" max="12" width="11.8916666666667" style="66" customWidth="1"/>
    <col min="13" max="13" width="6.10833333333333" style="66" customWidth="1"/>
    <col min="14" max="14" width="9.66666666666667" style="66" customWidth="1"/>
    <col min="15" max="15" width="5.225" style="66" customWidth="1"/>
    <col min="16" max="16" width="7.775" style="66" customWidth="1"/>
    <col min="17" max="17" width="19.6333333333333" style="66" customWidth="1"/>
    <col min="18" max="16384" width="9" style="66"/>
  </cols>
  <sheetData>
    <row r="1" s="66" customFormat="1" ht="28" customHeight="1" spans="1:17">
      <c r="A1" s="68" t="s">
        <v>246</v>
      </c>
      <c r="B1" s="69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</row>
    <row r="2" s="66" customFormat="1" ht="19" customHeight="1" spans="1:5">
      <c r="A2" s="71" t="s">
        <v>231</v>
      </c>
      <c r="B2" s="72"/>
      <c r="C2" s="71"/>
      <c r="D2" s="71"/>
      <c r="E2" s="71"/>
    </row>
    <row r="3" s="66" customFormat="1" ht="24" customHeight="1" spans="1:17">
      <c r="A3" s="73" t="s">
        <v>2</v>
      </c>
      <c r="B3" s="74" t="s">
        <v>3</v>
      </c>
      <c r="C3" s="74" t="s">
        <v>4</v>
      </c>
      <c r="D3" s="75" t="s">
        <v>5</v>
      </c>
      <c r="E3" s="76" t="s">
        <v>6</v>
      </c>
      <c r="F3" s="76"/>
      <c r="G3" s="76" t="s">
        <v>7</v>
      </c>
      <c r="H3" s="76"/>
      <c r="I3" s="76" t="s">
        <v>8</v>
      </c>
      <c r="J3" s="76"/>
      <c r="K3" s="76" t="s">
        <v>9</v>
      </c>
      <c r="L3" s="76"/>
      <c r="M3" s="76" t="s">
        <v>10</v>
      </c>
      <c r="N3" s="76"/>
      <c r="O3" s="76" t="s">
        <v>11</v>
      </c>
      <c r="P3" s="76"/>
      <c r="Q3" s="85" t="s">
        <v>12</v>
      </c>
    </row>
    <row r="4" s="66" customFormat="1" ht="34" customHeight="1" spans="1:17">
      <c r="A4" s="73"/>
      <c r="B4" s="74"/>
      <c r="C4" s="74"/>
      <c r="D4" s="74"/>
      <c r="E4" s="77" t="s">
        <v>13</v>
      </c>
      <c r="F4" s="78" t="s">
        <v>247</v>
      </c>
      <c r="G4" s="77" t="s">
        <v>13</v>
      </c>
      <c r="H4" s="78" t="s">
        <v>247</v>
      </c>
      <c r="I4" s="77" t="s">
        <v>13</v>
      </c>
      <c r="J4" s="78" t="s">
        <v>247</v>
      </c>
      <c r="K4" s="77" t="s">
        <v>13</v>
      </c>
      <c r="L4" s="78" t="s">
        <v>247</v>
      </c>
      <c r="M4" s="77" t="s">
        <v>13</v>
      </c>
      <c r="N4" s="78" t="s">
        <v>247</v>
      </c>
      <c r="O4" s="83" t="s">
        <v>13</v>
      </c>
      <c r="P4" s="76" t="s">
        <v>15</v>
      </c>
      <c r="Q4" s="86"/>
    </row>
    <row r="5" s="66" customFormat="1" ht="18" customHeight="1" spans="1:19">
      <c r="A5" s="73">
        <v>1</v>
      </c>
      <c r="B5" s="79" t="s">
        <v>248</v>
      </c>
      <c r="C5" s="79" t="s">
        <v>17</v>
      </c>
      <c r="D5" s="79">
        <v>6</v>
      </c>
      <c r="E5" s="79">
        <v>300</v>
      </c>
      <c r="F5" s="80">
        <f t="shared" ref="F5:F16" si="0">D5*E5</f>
        <v>1800</v>
      </c>
      <c r="G5" s="81">
        <v>50</v>
      </c>
      <c r="H5" s="80">
        <f t="shared" ref="H5:H16" si="1">G5*D5</f>
        <v>300</v>
      </c>
      <c r="I5" s="81">
        <v>15</v>
      </c>
      <c r="J5" s="80">
        <f t="shared" ref="J5:J16" si="2">I5*D5</f>
        <v>90</v>
      </c>
      <c r="K5" s="81"/>
      <c r="L5" s="80">
        <f t="shared" ref="L5:L16" si="3">K5*D5</f>
        <v>0</v>
      </c>
      <c r="M5" s="81"/>
      <c r="N5" s="80">
        <f t="shared" ref="N5:N16" si="4">M5*D5</f>
        <v>0</v>
      </c>
      <c r="O5" s="84">
        <f t="shared" ref="O5:O16" si="5">M5+K5+I5+G5+E5</f>
        <v>365</v>
      </c>
      <c r="P5" s="73">
        <f t="shared" ref="P5:P16" si="6">N5+L5+J5+H5+F5</f>
        <v>2190</v>
      </c>
      <c r="Q5" s="79" t="s">
        <v>208</v>
      </c>
      <c r="S5" s="87"/>
    </row>
    <row r="6" s="66" customFormat="1" ht="18" customHeight="1" spans="1:19">
      <c r="A6" s="73">
        <v>2</v>
      </c>
      <c r="B6" s="79" t="s">
        <v>249</v>
      </c>
      <c r="C6" s="79" t="s">
        <v>121</v>
      </c>
      <c r="D6" s="79">
        <v>200</v>
      </c>
      <c r="E6" s="79">
        <v>1</v>
      </c>
      <c r="F6" s="80">
        <f t="shared" si="0"/>
        <v>200</v>
      </c>
      <c r="G6" s="81"/>
      <c r="H6" s="80">
        <f t="shared" si="1"/>
        <v>0</v>
      </c>
      <c r="I6" s="81"/>
      <c r="J6" s="80">
        <f t="shared" si="2"/>
        <v>0</v>
      </c>
      <c r="K6" s="81"/>
      <c r="L6" s="80">
        <f t="shared" si="3"/>
        <v>0</v>
      </c>
      <c r="M6" s="81"/>
      <c r="N6" s="80">
        <f t="shared" si="4"/>
        <v>0</v>
      </c>
      <c r="O6" s="84">
        <f t="shared" si="5"/>
        <v>1</v>
      </c>
      <c r="P6" s="73">
        <f t="shared" si="6"/>
        <v>200</v>
      </c>
      <c r="Q6" s="79" t="s">
        <v>250</v>
      </c>
      <c r="S6" s="87"/>
    </row>
    <row r="7" s="66" customFormat="1" ht="18" customHeight="1" spans="1:19">
      <c r="A7" s="73">
        <v>3</v>
      </c>
      <c r="B7" s="79" t="s">
        <v>251</v>
      </c>
      <c r="C7" s="79" t="s">
        <v>121</v>
      </c>
      <c r="D7" s="79">
        <v>80</v>
      </c>
      <c r="E7" s="79">
        <v>1</v>
      </c>
      <c r="F7" s="80">
        <f t="shared" si="0"/>
        <v>80</v>
      </c>
      <c r="G7" s="81"/>
      <c r="H7" s="80">
        <f t="shared" si="1"/>
        <v>0</v>
      </c>
      <c r="I7" s="81"/>
      <c r="J7" s="80">
        <f t="shared" si="2"/>
        <v>0</v>
      </c>
      <c r="K7" s="81"/>
      <c r="L7" s="80">
        <f t="shared" si="3"/>
        <v>0</v>
      </c>
      <c r="M7" s="81"/>
      <c r="N7" s="80">
        <f t="shared" si="4"/>
        <v>0</v>
      </c>
      <c r="O7" s="84">
        <f t="shared" si="5"/>
        <v>1</v>
      </c>
      <c r="P7" s="73">
        <f t="shared" si="6"/>
        <v>80</v>
      </c>
      <c r="Q7" s="79" t="s">
        <v>252</v>
      </c>
      <c r="S7" s="87"/>
    </row>
    <row r="8" s="66" customFormat="1" ht="18" customHeight="1" spans="1:19">
      <c r="A8" s="73">
        <v>4</v>
      </c>
      <c r="B8" s="79" t="s">
        <v>253</v>
      </c>
      <c r="C8" s="79" t="s">
        <v>121</v>
      </c>
      <c r="D8" s="79">
        <v>80</v>
      </c>
      <c r="E8" s="79">
        <v>1</v>
      </c>
      <c r="F8" s="80">
        <f t="shared" si="0"/>
        <v>80</v>
      </c>
      <c r="G8" s="81"/>
      <c r="H8" s="80">
        <f t="shared" si="1"/>
        <v>0</v>
      </c>
      <c r="I8" s="81"/>
      <c r="J8" s="80">
        <f t="shared" si="2"/>
        <v>0</v>
      </c>
      <c r="K8" s="81"/>
      <c r="L8" s="80">
        <f t="shared" si="3"/>
        <v>0</v>
      </c>
      <c r="M8" s="81"/>
      <c r="N8" s="80">
        <f t="shared" si="4"/>
        <v>0</v>
      </c>
      <c r="O8" s="84">
        <f t="shared" si="5"/>
        <v>1</v>
      </c>
      <c r="P8" s="73">
        <f t="shared" si="6"/>
        <v>80</v>
      </c>
      <c r="Q8" s="79" t="s">
        <v>252</v>
      </c>
      <c r="S8" s="87"/>
    </row>
    <row r="9" s="66" customFormat="1" ht="18" customHeight="1" spans="1:19">
      <c r="A9" s="73">
        <v>5</v>
      </c>
      <c r="B9" s="79" t="s">
        <v>254</v>
      </c>
      <c r="C9" s="79" t="s">
        <v>17</v>
      </c>
      <c r="D9" s="79">
        <v>20</v>
      </c>
      <c r="E9" s="79">
        <v>5</v>
      </c>
      <c r="F9" s="80">
        <f t="shared" si="0"/>
        <v>100</v>
      </c>
      <c r="G9" s="81"/>
      <c r="H9" s="80">
        <f t="shared" si="1"/>
        <v>0</v>
      </c>
      <c r="I9" s="81"/>
      <c r="J9" s="80">
        <f t="shared" si="2"/>
        <v>0</v>
      </c>
      <c r="K9" s="81"/>
      <c r="L9" s="80">
        <f t="shared" si="3"/>
        <v>0</v>
      </c>
      <c r="M9" s="81"/>
      <c r="N9" s="80">
        <f t="shared" si="4"/>
        <v>0</v>
      </c>
      <c r="O9" s="84">
        <f t="shared" si="5"/>
        <v>5</v>
      </c>
      <c r="P9" s="73">
        <f t="shared" si="6"/>
        <v>100</v>
      </c>
      <c r="Q9" s="79" t="s">
        <v>255</v>
      </c>
      <c r="S9" s="87"/>
    </row>
    <row r="10" s="66" customFormat="1" ht="18" customHeight="1" spans="1:19">
      <c r="A10" s="73">
        <v>6</v>
      </c>
      <c r="B10" s="79" t="s">
        <v>254</v>
      </c>
      <c r="C10" s="79" t="s">
        <v>17</v>
      </c>
      <c r="D10" s="79">
        <v>20</v>
      </c>
      <c r="E10" s="79">
        <v>5</v>
      </c>
      <c r="F10" s="80">
        <f t="shared" si="0"/>
        <v>100</v>
      </c>
      <c r="G10" s="81"/>
      <c r="H10" s="80">
        <f t="shared" si="1"/>
        <v>0</v>
      </c>
      <c r="I10" s="81"/>
      <c r="J10" s="80">
        <f t="shared" si="2"/>
        <v>0</v>
      </c>
      <c r="K10" s="81"/>
      <c r="L10" s="80">
        <f t="shared" si="3"/>
        <v>0</v>
      </c>
      <c r="M10" s="81"/>
      <c r="N10" s="80">
        <f t="shared" si="4"/>
        <v>0</v>
      </c>
      <c r="O10" s="84">
        <f t="shared" si="5"/>
        <v>5</v>
      </c>
      <c r="P10" s="73">
        <f t="shared" si="6"/>
        <v>100</v>
      </c>
      <c r="Q10" s="79" t="s">
        <v>256</v>
      </c>
      <c r="S10" s="87"/>
    </row>
    <row r="11" s="66" customFormat="1" ht="18" customHeight="1" spans="1:19">
      <c r="A11" s="73">
        <v>7</v>
      </c>
      <c r="B11" s="79" t="s">
        <v>257</v>
      </c>
      <c r="C11" s="79" t="s">
        <v>38</v>
      </c>
      <c r="D11" s="79">
        <v>50</v>
      </c>
      <c r="E11" s="79">
        <v>1</v>
      </c>
      <c r="F11" s="80">
        <f t="shared" si="0"/>
        <v>50</v>
      </c>
      <c r="G11" s="81"/>
      <c r="H11" s="80">
        <f t="shared" si="1"/>
        <v>0</v>
      </c>
      <c r="I11" s="81"/>
      <c r="J11" s="80">
        <f t="shared" si="2"/>
        <v>0</v>
      </c>
      <c r="K11" s="81"/>
      <c r="L11" s="80">
        <f t="shared" si="3"/>
        <v>0</v>
      </c>
      <c r="M11" s="81"/>
      <c r="N11" s="80">
        <f t="shared" si="4"/>
        <v>0</v>
      </c>
      <c r="O11" s="84">
        <f t="shared" si="5"/>
        <v>1</v>
      </c>
      <c r="P11" s="73">
        <f t="shared" si="6"/>
        <v>50</v>
      </c>
      <c r="Q11" s="79"/>
      <c r="S11" s="87"/>
    </row>
    <row r="12" s="66" customFormat="1" ht="18" customHeight="1" spans="1:19">
      <c r="A12" s="73">
        <v>8</v>
      </c>
      <c r="B12" s="79" t="s">
        <v>258</v>
      </c>
      <c r="C12" s="79" t="s">
        <v>38</v>
      </c>
      <c r="D12" s="79">
        <v>50</v>
      </c>
      <c r="E12" s="79">
        <v>1</v>
      </c>
      <c r="F12" s="80">
        <f t="shared" si="0"/>
        <v>50</v>
      </c>
      <c r="G12" s="81"/>
      <c r="H12" s="80">
        <f t="shared" si="1"/>
        <v>0</v>
      </c>
      <c r="I12" s="81"/>
      <c r="J12" s="80">
        <f t="shared" si="2"/>
        <v>0</v>
      </c>
      <c r="K12" s="81"/>
      <c r="L12" s="80">
        <f t="shared" si="3"/>
        <v>0</v>
      </c>
      <c r="M12" s="81"/>
      <c r="N12" s="80">
        <f t="shared" si="4"/>
        <v>0</v>
      </c>
      <c r="O12" s="84">
        <f t="shared" si="5"/>
        <v>1</v>
      </c>
      <c r="P12" s="73">
        <f t="shared" si="6"/>
        <v>50</v>
      </c>
      <c r="Q12" s="79"/>
      <c r="S12" s="87"/>
    </row>
    <row r="13" s="66" customFormat="1" ht="18" customHeight="1" spans="1:19">
      <c r="A13" s="73">
        <v>9</v>
      </c>
      <c r="B13" s="79" t="s">
        <v>259</v>
      </c>
      <c r="C13" s="79" t="s">
        <v>17</v>
      </c>
      <c r="D13" s="79">
        <v>30</v>
      </c>
      <c r="E13" s="79">
        <v>2</v>
      </c>
      <c r="F13" s="80">
        <f t="shared" si="0"/>
        <v>60</v>
      </c>
      <c r="G13" s="81"/>
      <c r="H13" s="80">
        <f t="shared" si="1"/>
        <v>0</v>
      </c>
      <c r="I13" s="81"/>
      <c r="J13" s="80">
        <f t="shared" si="2"/>
        <v>0</v>
      </c>
      <c r="K13" s="81"/>
      <c r="L13" s="80">
        <f t="shared" si="3"/>
        <v>0</v>
      </c>
      <c r="M13" s="81"/>
      <c r="N13" s="80">
        <f t="shared" si="4"/>
        <v>0</v>
      </c>
      <c r="O13" s="84">
        <f t="shared" si="5"/>
        <v>2</v>
      </c>
      <c r="P13" s="73">
        <f t="shared" si="6"/>
        <v>60</v>
      </c>
      <c r="Q13" s="79"/>
      <c r="S13" s="87"/>
    </row>
    <row r="14" s="66" customFormat="1" ht="18" customHeight="1" spans="1:19">
      <c r="A14" s="73">
        <v>10</v>
      </c>
      <c r="B14" s="79" t="s">
        <v>260</v>
      </c>
      <c r="C14" s="79" t="s">
        <v>150</v>
      </c>
      <c r="D14" s="79">
        <v>80</v>
      </c>
      <c r="E14" s="79">
        <v>10</v>
      </c>
      <c r="F14" s="80">
        <f t="shared" si="0"/>
        <v>800</v>
      </c>
      <c r="G14" s="81"/>
      <c r="H14" s="80">
        <f t="shared" si="1"/>
        <v>0</v>
      </c>
      <c r="I14" s="81"/>
      <c r="J14" s="80">
        <f t="shared" si="2"/>
        <v>0</v>
      </c>
      <c r="K14" s="81"/>
      <c r="L14" s="80">
        <f t="shared" si="3"/>
        <v>0</v>
      </c>
      <c r="M14" s="81"/>
      <c r="N14" s="80">
        <f t="shared" si="4"/>
        <v>0</v>
      </c>
      <c r="O14" s="84">
        <f t="shared" si="5"/>
        <v>10</v>
      </c>
      <c r="P14" s="73">
        <f t="shared" si="6"/>
        <v>800</v>
      </c>
      <c r="Q14" s="79"/>
      <c r="S14" s="87"/>
    </row>
    <row r="15" s="66" customFormat="1" ht="18" customHeight="1" spans="1:19">
      <c r="A15" s="73">
        <v>11</v>
      </c>
      <c r="B15" s="79" t="s">
        <v>261</v>
      </c>
      <c r="C15" s="79" t="s">
        <v>38</v>
      </c>
      <c r="D15" s="79">
        <v>5</v>
      </c>
      <c r="E15" s="79">
        <v>5</v>
      </c>
      <c r="F15" s="80">
        <f t="shared" si="0"/>
        <v>25</v>
      </c>
      <c r="G15" s="81"/>
      <c r="H15" s="80">
        <f t="shared" si="1"/>
        <v>0</v>
      </c>
      <c r="I15" s="81"/>
      <c r="J15" s="80">
        <f t="shared" si="2"/>
        <v>0</v>
      </c>
      <c r="K15" s="81"/>
      <c r="L15" s="80">
        <f t="shared" si="3"/>
        <v>0</v>
      </c>
      <c r="M15" s="81"/>
      <c r="N15" s="80">
        <f t="shared" si="4"/>
        <v>0</v>
      </c>
      <c r="O15" s="84">
        <f t="shared" si="5"/>
        <v>5</v>
      </c>
      <c r="P15" s="73">
        <f t="shared" si="6"/>
        <v>25</v>
      </c>
      <c r="Q15" s="79" t="s">
        <v>262</v>
      </c>
      <c r="S15" s="87"/>
    </row>
    <row r="16" s="66" customFormat="1" ht="18" customHeight="1" spans="1:19">
      <c r="A16" s="73">
        <v>12</v>
      </c>
      <c r="B16" s="79" t="s">
        <v>261</v>
      </c>
      <c r="C16" s="79" t="s">
        <v>38</v>
      </c>
      <c r="D16" s="79">
        <v>8</v>
      </c>
      <c r="E16" s="79">
        <v>5</v>
      </c>
      <c r="F16" s="80">
        <f t="shared" si="0"/>
        <v>40</v>
      </c>
      <c r="G16" s="81"/>
      <c r="H16" s="80">
        <f t="shared" si="1"/>
        <v>0</v>
      </c>
      <c r="I16" s="81"/>
      <c r="J16" s="80">
        <f t="shared" si="2"/>
        <v>0</v>
      </c>
      <c r="K16" s="81"/>
      <c r="L16" s="80">
        <f t="shared" si="3"/>
        <v>0</v>
      </c>
      <c r="M16" s="81"/>
      <c r="N16" s="80">
        <f t="shared" si="4"/>
        <v>0</v>
      </c>
      <c r="O16" s="84">
        <f t="shared" si="5"/>
        <v>5</v>
      </c>
      <c r="P16" s="73">
        <f t="shared" si="6"/>
        <v>40</v>
      </c>
      <c r="Q16" s="79" t="s">
        <v>263</v>
      </c>
      <c r="S16" s="87"/>
    </row>
    <row r="17" s="66" customFormat="1" ht="18" customHeight="1" spans="1:19">
      <c r="A17" s="73">
        <v>13</v>
      </c>
      <c r="B17" s="79" t="s">
        <v>261</v>
      </c>
      <c r="C17" s="79" t="s">
        <v>38</v>
      </c>
      <c r="D17" s="79">
        <v>10</v>
      </c>
      <c r="E17" s="79">
        <v>5</v>
      </c>
      <c r="F17" s="80">
        <f t="shared" ref="F5:F27" si="7">D17*E17</f>
        <v>50</v>
      </c>
      <c r="G17" s="81"/>
      <c r="H17" s="80">
        <f t="shared" ref="H5:H27" si="8">G17*D17</f>
        <v>0</v>
      </c>
      <c r="I17" s="81"/>
      <c r="J17" s="80">
        <f t="shared" ref="J5:J27" si="9">I17*D17</f>
        <v>0</v>
      </c>
      <c r="K17" s="81"/>
      <c r="L17" s="80">
        <f t="shared" ref="L5:L27" si="10">K17*D17</f>
        <v>0</v>
      </c>
      <c r="M17" s="81"/>
      <c r="N17" s="80">
        <f t="shared" ref="N5:N27" si="11">M17*D17</f>
        <v>0</v>
      </c>
      <c r="O17" s="84">
        <f t="shared" ref="O5:O27" si="12">M17+K17+I17+G17+E17</f>
        <v>5</v>
      </c>
      <c r="P17" s="73">
        <f t="shared" ref="P5:P27" si="13">N17+L17+J17+H17+F17</f>
        <v>50</v>
      </c>
      <c r="Q17" s="79" t="s">
        <v>264</v>
      </c>
      <c r="S17" s="87"/>
    </row>
    <row r="18" s="66" customFormat="1" ht="18" customHeight="1" spans="1:19">
      <c r="A18" s="73">
        <v>14</v>
      </c>
      <c r="B18" s="79" t="s">
        <v>265</v>
      </c>
      <c r="C18" s="79" t="s">
        <v>38</v>
      </c>
      <c r="D18" s="79">
        <v>200</v>
      </c>
      <c r="E18" s="79">
        <v>1</v>
      </c>
      <c r="F18" s="80">
        <f t="shared" si="7"/>
        <v>200</v>
      </c>
      <c r="G18" s="81"/>
      <c r="H18" s="80">
        <f t="shared" si="8"/>
        <v>0</v>
      </c>
      <c r="I18" s="81"/>
      <c r="J18" s="80">
        <f t="shared" si="9"/>
        <v>0</v>
      </c>
      <c r="K18" s="81"/>
      <c r="L18" s="80">
        <f t="shared" si="10"/>
        <v>0</v>
      </c>
      <c r="M18" s="81"/>
      <c r="N18" s="80">
        <f t="shared" si="11"/>
        <v>0</v>
      </c>
      <c r="O18" s="84">
        <f t="shared" si="12"/>
        <v>1</v>
      </c>
      <c r="P18" s="73">
        <f t="shared" si="13"/>
        <v>200</v>
      </c>
      <c r="Q18" s="79" t="s">
        <v>266</v>
      </c>
      <c r="S18" s="87"/>
    </row>
    <row r="19" s="66" customFormat="1" ht="18" customHeight="1" spans="1:19">
      <c r="A19" s="73">
        <v>15</v>
      </c>
      <c r="B19" s="79" t="s">
        <v>267</v>
      </c>
      <c r="C19" s="79" t="s">
        <v>17</v>
      </c>
      <c r="D19" s="79">
        <v>150</v>
      </c>
      <c r="E19" s="79">
        <v>1</v>
      </c>
      <c r="F19" s="80">
        <f t="shared" si="7"/>
        <v>150</v>
      </c>
      <c r="G19" s="81"/>
      <c r="H19" s="80">
        <f t="shared" si="8"/>
        <v>0</v>
      </c>
      <c r="I19" s="81"/>
      <c r="J19" s="80">
        <f t="shared" si="9"/>
        <v>0</v>
      </c>
      <c r="K19" s="81"/>
      <c r="L19" s="80">
        <f t="shared" si="10"/>
        <v>0</v>
      </c>
      <c r="M19" s="81"/>
      <c r="N19" s="80">
        <f t="shared" si="11"/>
        <v>0</v>
      </c>
      <c r="O19" s="84">
        <f t="shared" si="12"/>
        <v>1</v>
      </c>
      <c r="P19" s="73">
        <f t="shared" si="13"/>
        <v>150</v>
      </c>
      <c r="Q19" s="79" t="s">
        <v>268</v>
      </c>
      <c r="S19" s="87"/>
    </row>
    <row r="20" s="66" customFormat="1" ht="18" customHeight="1" spans="1:19">
      <c r="A20" s="73">
        <v>16</v>
      </c>
      <c r="B20" s="79" t="s">
        <v>269</v>
      </c>
      <c r="C20" s="79" t="s">
        <v>17</v>
      </c>
      <c r="D20" s="79">
        <v>50</v>
      </c>
      <c r="E20" s="79">
        <v>5</v>
      </c>
      <c r="F20" s="80">
        <f t="shared" si="7"/>
        <v>250</v>
      </c>
      <c r="G20" s="81"/>
      <c r="H20" s="80">
        <f t="shared" si="8"/>
        <v>0</v>
      </c>
      <c r="I20" s="81"/>
      <c r="J20" s="80">
        <f t="shared" si="9"/>
        <v>0</v>
      </c>
      <c r="K20" s="81"/>
      <c r="L20" s="80">
        <f t="shared" si="10"/>
        <v>0</v>
      </c>
      <c r="M20" s="81"/>
      <c r="N20" s="80">
        <f t="shared" si="11"/>
        <v>0</v>
      </c>
      <c r="O20" s="84">
        <f t="shared" si="12"/>
        <v>5</v>
      </c>
      <c r="P20" s="73">
        <f t="shared" si="13"/>
        <v>250</v>
      </c>
      <c r="Q20" s="79"/>
      <c r="S20" s="87"/>
    </row>
    <row r="21" s="66" customFormat="1" ht="18" customHeight="1" spans="1:19">
      <c r="A21" s="73">
        <v>17</v>
      </c>
      <c r="B21" s="79" t="s">
        <v>270</v>
      </c>
      <c r="C21" s="79" t="s">
        <v>23</v>
      </c>
      <c r="D21" s="79">
        <v>10</v>
      </c>
      <c r="E21" s="79">
        <v>10</v>
      </c>
      <c r="F21" s="80">
        <f t="shared" si="7"/>
        <v>100</v>
      </c>
      <c r="G21" s="81"/>
      <c r="H21" s="80">
        <f t="shared" si="8"/>
        <v>0</v>
      </c>
      <c r="I21" s="81"/>
      <c r="J21" s="80">
        <f t="shared" si="9"/>
        <v>0</v>
      </c>
      <c r="K21" s="81"/>
      <c r="L21" s="80">
        <f t="shared" si="10"/>
        <v>0</v>
      </c>
      <c r="M21" s="81"/>
      <c r="N21" s="80">
        <f t="shared" si="11"/>
        <v>0</v>
      </c>
      <c r="O21" s="84">
        <f t="shared" si="12"/>
        <v>10</v>
      </c>
      <c r="P21" s="73">
        <f t="shared" si="13"/>
        <v>100</v>
      </c>
      <c r="Q21" s="79" t="s">
        <v>262</v>
      </c>
      <c r="S21" s="87"/>
    </row>
    <row r="22" s="66" customFormat="1" ht="18" customHeight="1" spans="1:19">
      <c r="A22" s="73">
        <v>18</v>
      </c>
      <c r="B22" s="79" t="s">
        <v>270</v>
      </c>
      <c r="C22" s="79" t="s">
        <v>23</v>
      </c>
      <c r="D22" s="79">
        <v>12</v>
      </c>
      <c r="E22" s="79">
        <v>10</v>
      </c>
      <c r="F22" s="80">
        <f t="shared" si="7"/>
        <v>120</v>
      </c>
      <c r="G22" s="81"/>
      <c r="H22" s="80">
        <f t="shared" si="8"/>
        <v>0</v>
      </c>
      <c r="I22" s="81"/>
      <c r="J22" s="80">
        <f t="shared" si="9"/>
        <v>0</v>
      </c>
      <c r="K22" s="81"/>
      <c r="L22" s="80">
        <f t="shared" si="10"/>
        <v>0</v>
      </c>
      <c r="M22" s="81"/>
      <c r="N22" s="80">
        <f t="shared" si="11"/>
        <v>0</v>
      </c>
      <c r="O22" s="84">
        <f t="shared" si="12"/>
        <v>10</v>
      </c>
      <c r="P22" s="73">
        <f t="shared" si="13"/>
        <v>120</v>
      </c>
      <c r="Q22" s="79" t="s">
        <v>263</v>
      </c>
      <c r="S22" s="87"/>
    </row>
    <row r="23" s="66" customFormat="1" ht="18" customHeight="1" spans="1:19">
      <c r="A23" s="73">
        <v>19</v>
      </c>
      <c r="B23" s="79" t="s">
        <v>271</v>
      </c>
      <c r="C23" s="79" t="s">
        <v>192</v>
      </c>
      <c r="D23" s="79">
        <v>10</v>
      </c>
      <c r="E23" s="79">
        <v>20</v>
      </c>
      <c r="F23" s="80">
        <f t="shared" si="7"/>
        <v>200</v>
      </c>
      <c r="G23" s="81"/>
      <c r="H23" s="80">
        <f t="shared" si="8"/>
        <v>0</v>
      </c>
      <c r="I23" s="81"/>
      <c r="J23" s="80">
        <f t="shared" si="9"/>
        <v>0</v>
      </c>
      <c r="K23" s="81"/>
      <c r="L23" s="80">
        <f t="shared" si="10"/>
        <v>0</v>
      </c>
      <c r="M23" s="81"/>
      <c r="N23" s="80">
        <f t="shared" si="11"/>
        <v>0</v>
      </c>
      <c r="O23" s="84">
        <f t="shared" si="12"/>
        <v>20</v>
      </c>
      <c r="P23" s="73">
        <f t="shared" si="13"/>
        <v>200</v>
      </c>
      <c r="Q23" s="88" t="s">
        <v>272</v>
      </c>
      <c r="S23" s="87"/>
    </row>
    <row r="24" s="66" customFormat="1" ht="18" customHeight="1" spans="1:19">
      <c r="A24" s="73">
        <v>20</v>
      </c>
      <c r="B24" s="79" t="s">
        <v>273</v>
      </c>
      <c r="C24" s="79" t="s">
        <v>192</v>
      </c>
      <c r="D24" s="79">
        <v>15</v>
      </c>
      <c r="E24" s="79">
        <v>20</v>
      </c>
      <c r="F24" s="80">
        <f t="shared" si="7"/>
        <v>300</v>
      </c>
      <c r="G24" s="81"/>
      <c r="H24" s="80">
        <f t="shared" si="8"/>
        <v>0</v>
      </c>
      <c r="I24" s="81"/>
      <c r="J24" s="80">
        <f t="shared" si="9"/>
        <v>0</v>
      </c>
      <c r="K24" s="81"/>
      <c r="L24" s="80">
        <f t="shared" si="10"/>
        <v>0</v>
      </c>
      <c r="M24" s="81"/>
      <c r="N24" s="80">
        <f t="shared" si="11"/>
        <v>0</v>
      </c>
      <c r="O24" s="84">
        <f t="shared" si="12"/>
        <v>20</v>
      </c>
      <c r="P24" s="73">
        <f t="shared" si="13"/>
        <v>300</v>
      </c>
      <c r="Q24" s="88" t="s">
        <v>272</v>
      </c>
      <c r="S24" s="87"/>
    </row>
    <row r="25" s="66" customFormat="1" ht="18" customHeight="1" spans="1:19">
      <c r="A25" s="73">
        <v>21</v>
      </c>
      <c r="B25" s="79" t="s">
        <v>274</v>
      </c>
      <c r="C25" s="79" t="s">
        <v>192</v>
      </c>
      <c r="D25" s="79">
        <v>20</v>
      </c>
      <c r="E25" s="79">
        <v>20</v>
      </c>
      <c r="F25" s="80">
        <f t="shared" si="7"/>
        <v>400</v>
      </c>
      <c r="G25" s="81"/>
      <c r="H25" s="80">
        <f t="shared" si="8"/>
        <v>0</v>
      </c>
      <c r="I25" s="81"/>
      <c r="J25" s="80">
        <f t="shared" si="9"/>
        <v>0</v>
      </c>
      <c r="K25" s="81"/>
      <c r="L25" s="80">
        <f t="shared" si="10"/>
        <v>0</v>
      </c>
      <c r="M25" s="81"/>
      <c r="N25" s="80">
        <f t="shared" si="11"/>
        <v>0</v>
      </c>
      <c r="O25" s="84">
        <f t="shared" si="12"/>
        <v>20</v>
      </c>
      <c r="P25" s="73">
        <f t="shared" si="13"/>
        <v>400</v>
      </c>
      <c r="Q25" s="88" t="s">
        <v>272</v>
      </c>
      <c r="S25" s="87"/>
    </row>
    <row r="26" s="66" customFormat="1" ht="18" customHeight="1" spans="1:19">
      <c r="A26" s="73">
        <v>22</v>
      </c>
      <c r="B26" s="79" t="s">
        <v>275</v>
      </c>
      <c r="C26" s="79" t="s">
        <v>17</v>
      </c>
      <c r="D26" s="79">
        <v>80</v>
      </c>
      <c r="E26" s="79">
        <v>3</v>
      </c>
      <c r="F26" s="80">
        <f t="shared" si="7"/>
        <v>240</v>
      </c>
      <c r="G26" s="81">
        <v>1</v>
      </c>
      <c r="H26" s="80">
        <f t="shared" si="8"/>
        <v>80</v>
      </c>
      <c r="I26" s="81"/>
      <c r="J26" s="80">
        <f t="shared" si="9"/>
        <v>0</v>
      </c>
      <c r="K26" s="81"/>
      <c r="L26" s="80">
        <f t="shared" si="10"/>
        <v>0</v>
      </c>
      <c r="M26" s="81"/>
      <c r="N26" s="80">
        <f t="shared" si="11"/>
        <v>0</v>
      </c>
      <c r="O26" s="84">
        <f t="shared" si="12"/>
        <v>4</v>
      </c>
      <c r="P26" s="73">
        <f t="shared" si="13"/>
        <v>320</v>
      </c>
      <c r="Q26" s="79" t="s">
        <v>276</v>
      </c>
      <c r="S26" s="87"/>
    </row>
    <row r="27" s="66" customFormat="1" ht="18" customHeight="1" spans="1:19">
      <c r="A27" s="73">
        <v>23</v>
      </c>
      <c r="B27" s="79" t="s">
        <v>277</v>
      </c>
      <c r="C27" s="79" t="s">
        <v>17</v>
      </c>
      <c r="D27" s="79">
        <v>5</v>
      </c>
      <c r="E27" s="79">
        <v>30</v>
      </c>
      <c r="F27" s="80">
        <f t="shared" ref="F27:F56" si="14">D27*E27</f>
        <v>150</v>
      </c>
      <c r="G27" s="81"/>
      <c r="H27" s="80">
        <f t="shared" ref="H27:H56" si="15">G27*D27</f>
        <v>0</v>
      </c>
      <c r="I27" s="81"/>
      <c r="J27" s="80">
        <f t="shared" ref="J27:J56" si="16">I27*D27</f>
        <v>0</v>
      </c>
      <c r="K27" s="81"/>
      <c r="L27" s="80">
        <f t="shared" ref="L27:L56" si="17">K27*D27</f>
        <v>0</v>
      </c>
      <c r="M27" s="81"/>
      <c r="N27" s="80">
        <f t="shared" ref="N27:N56" si="18">M27*D27</f>
        <v>0</v>
      </c>
      <c r="O27" s="84">
        <f t="shared" ref="O27:O56" si="19">M27+K27+I27+G27+E27</f>
        <v>30</v>
      </c>
      <c r="P27" s="73">
        <f t="shared" ref="P27:P56" si="20">N27+L27+J27+H27+F27</f>
        <v>150</v>
      </c>
      <c r="Q27" s="79"/>
      <c r="S27" s="87"/>
    </row>
    <row r="28" s="66" customFormat="1" ht="18" customHeight="1" spans="1:19">
      <c r="A28" s="73">
        <v>24</v>
      </c>
      <c r="B28" s="79" t="s">
        <v>278</v>
      </c>
      <c r="C28" s="79" t="s">
        <v>17</v>
      </c>
      <c r="D28" s="79">
        <v>2</v>
      </c>
      <c r="E28" s="79">
        <v>100</v>
      </c>
      <c r="F28" s="80">
        <f t="shared" si="14"/>
        <v>200</v>
      </c>
      <c r="G28" s="81">
        <v>50</v>
      </c>
      <c r="H28" s="80">
        <f t="shared" si="15"/>
        <v>100</v>
      </c>
      <c r="I28" s="81">
        <v>4</v>
      </c>
      <c r="J28" s="80">
        <f t="shared" si="16"/>
        <v>8</v>
      </c>
      <c r="K28" s="81"/>
      <c r="L28" s="80">
        <f t="shared" si="17"/>
        <v>0</v>
      </c>
      <c r="M28" s="81">
        <v>10</v>
      </c>
      <c r="N28" s="80">
        <f t="shared" si="18"/>
        <v>20</v>
      </c>
      <c r="O28" s="84">
        <f t="shared" si="19"/>
        <v>164</v>
      </c>
      <c r="P28" s="73">
        <f t="shared" si="20"/>
        <v>328</v>
      </c>
      <c r="Q28" s="79" t="s">
        <v>279</v>
      </c>
      <c r="S28" s="87"/>
    </row>
    <row r="29" s="66" customFormat="1" ht="18" customHeight="1" spans="1:19">
      <c r="A29" s="73">
        <v>25</v>
      </c>
      <c r="B29" s="79" t="s">
        <v>280</v>
      </c>
      <c r="C29" s="79" t="s">
        <v>281</v>
      </c>
      <c r="D29" s="79">
        <v>10</v>
      </c>
      <c r="E29" s="79">
        <v>10</v>
      </c>
      <c r="F29" s="80">
        <f t="shared" si="14"/>
        <v>100</v>
      </c>
      <c r="G29" s="81"/>
      <c r="H29" s="80">
        <f t="shared" si="15"/>
        <v>0</v>
      </c>
      <c r="I29" s="81"/>
      <c r="J29" s="80">
        <f t="shared" si="16"/>
        <v>0</v>
      </c>
      <c r="K29" s="81"/>
      <c r="L29" s="80">
        <f t="shared" si="17"/>
        <v>0</v>
      </c>
      <c r="M29" s="81"/>
      <c r="N29" s="80">
        <f t="shared" si="18"/>
        <v>0</v>
      </c>
      <c r="O29" s="84">
        <f t="shared" si="19"/>
        <v>10</v>
      </c>
      <c r="P29" s="73">
        <f t="shared" si="20"/>
        <v>100</v>
      </c>
      <c r="Q29" s="79"/>
      <c r="S29" s="87"/>
    </row>
    <row r="30" s="66" customFormat="1" ht="18" customHeight="1" spans="1:19">
      <c r="A30" s="73">
        <v>26</v>
      </c>
      <c r="B30" s="79" t="s">
        <v>282</v>
      </c>
      <c r="C30" s="79" t="s">
        <v>131</v>
      </c>
      <c r="D30" s="79">
        <v>50</v>
      </c>
      <c r="E30" s="79">
        <v>4</v>
      </c>
      <c r="F30" s="80">
        <f t="shared" si="14"/>
        <v>200</v>
      </c>
      <c r="G30" s="81"/>
      <c r="H30" s="80">
        <f t="shared" si="15"/>
        <v>0</v>
      </c>
      <c r="I30" s="81"/>
      <c r="J30" s="80">
        <f t="shared" si="16"/>
        <v>0</v>
      </c>
      <c r="K30" s="81"/>
      <c r="L30" s="80">
        <f t="shared" si="17"/>
        <v>0</v>
      </c>
      <c r="M30" s="81"/>
      <c r="N30" s="80">
        <f t="shared" si="18"/>
        <v>0</v>
      </c>
      <c r="O30" s="84">
        <f t="shared" si="19"/>
        <v>4</v>
      </c>
      <c r="P30" s="73">
        <f t="shared" si="20"/>
        <v>200</v>
      </c>
      <c r="Q30" s="79" t="s">
        <v>283</v>
      </c>
      <c r="S30" s="87"/>
    </row>
    <row r="31" s="66" customFormat="1" ht="18" customHeight="1" spans="1:19">
      <c r="A31" s="73">
        <v>27</v>
      </c>
      <c r="B31" s="79" t="s">
        <v>282</v>
      </c>
      <c r="C31" s="79" t="s">
        <v>131</v>
      </c>
      <c r="D31" s="79">
        <v>50</v>
      </c>
      <c r="E31" s="79">
        <v>6</v>
      </c>
      <c r="F31" s="80">
        <f t="shared" si="14"/>
        <v>300</v>
      </c>
      <c r="G31" s="81"/>
      <c r="H31" s="80">
        <f t="shared" si="15"/>
        <v>0</v>
      </c>
      <c r="I31" s="81"/>
      <c r="J31" s="80">
        <f t="shared" si="16"/>
        <v>0</v>
      </c>
      <c r="K31" s="81"/>
      <c r="L31" s="80">
        <f t="shared" si="17"/>
        <v>0</v>
      </c>
      <c r="M31" s="81"/>
      <c r="N31" s="80">
        <f t="shared" si="18"/>
        <v>0</v>
      </c>
      <c r="O31" s="84">
        <f t="shared" si="19"/>
        <v>6</v>
      </c>
      <c r="P31" s="73">
        <f t="shared" si="20"/>
        <v>300</v>
      </c>
      <c r="Q31" s="79" t="s">
        <v>284</v>
      </c>
      <c r="S31" s="87"/>
    </row>
    <row r="32" s="66" customFormat="1" ht="18" customHeight="1" spans="1:19">
      <c r="A32" s="73">
        <v>28</v>
      </c>
      <c r="B32" s="79" t="s">
        <v>282</v>
      </c>
      <c r="C32" s="79" t="s">
        <v>131</v>
      </c>
      <c r="D32" s="79">
        <v>50</v>
      </c>
      <c r="E32" s="79">
        <v>5</v>
      </c>
      <c r="F32" s="80">
        <f t="shared" si="14"/>
        <v>250</v>
      </c>
      <c r="G32" s="81"/>
      <c r="H32" s="80">
        <f t="shared" si="15"/>
        <v>0</v>
      </c>
      <c r="I32" s="81"/>
      <c r="J32" s="80">
        <f t="shared" si="16"/>
        <v>0</v>
      </c>
      <c r="K32" s="81"/>
      <c r="L32" s="80">
        <f t="shared" si="17"/>
        <v>0</v>
      </c>
      <c r="M32" s="81"/>
      <c r="N32" s="80">
        <f t="shared" si="18"/>
        <v>0</v>
      </c>
      <c r="O32" s="84">
        <f t="shared" si="19"/>
        <v>5</v>
      </c>
      <c r="P32" s="73">
        <f t="shared" si="20"/>
        <v>250</v>
      </c>
      <c r="Q32" s="79" t="s">
        <v>285</v>
      </c>
      <c r="S32" s="87"/>
    </row>
    <row r="33" s="66" customFormat="1" ht="18" customHeight="1" spans="1:19">
      <c r="A33" s="73">
        <v>29</v>
      </c>
      <c r="B33" s="79" t="s">
        <v>286</v>
      </c>
      <c r="C33" s="79" t="s">
        <v>281</v>
      </c>
      <c r="D33" s="79">
        <v>20</v>
      </c>
      <c r="E33" s="79">
        <v>20</v>
      </c>
      <c r="F33" s="80">
        <f t="shared" si="14"/>
        <v>400</v>
      </c>
      <c r="G33" s="81"/>
      <c r="H33" s="80">
        <f t="shared" si="15"/>
        <v>0</v>
      </c>
      <c r="I33" s="81"/>
      <c r="J33" s="80">
        <f t="shared" si="16"/>
        <v>0</v>
      </c>
      <c r="K33" s="81"/>
      <c r="L33" s="80">
        <f t="shared" si="17"/>
        <v>0</v>
      </c>
      <c r="M33" s="81"/>
      <c r="N33" s="80">
        <f t="shared" si="18"/>
        <v>0</v>
      </c>
      <c r="O33" s="84">
        <f t="shared" si="19"/>
        <v>20</v>
      </c>
      <c r="P33" s="73">
        <f t="shared" si="20"/>
        <v>400</v>
      </c>
      <c r="Q33" s="79"/>
      <c r="S33" s="87"/>
    </row>
    <row r="34" s="66" customFormat="1" ht="18" customHeight="1" spans="1:19">
      <c r="A34" s="73">
        <v>30</v>
      </c>
      <c r="B34" s="79" t="s">
        <v>287</v>
      </c>
      <c r="C34" s="79" t="s">
        <v>281</v>
      </c>
      <c r="D34" s="79">
        <v>25</v>
      </c>
      <c r="E34" s="79">
        <v>10</v>
      </c>
      <c r="F34" s="80">
        <f t="shared" si="14"/>
        <v>250</v>
      </c>
      <c r="G34" s="81"/>
      <c r="H34" s="80">
        <f t="shared" si="15"/>
        <v>0</v>
      </c>
      <c r="I34" s="81"/>
      <c r="J34" s="80">
        <f t="shared" si="16"/>
        <v>0</v>
      </c>
      <c r="K34" s="81"/>
      <c r="L34" s="80">
        <f t="shared" si="17"/>
        <v>0</v>
      </c>
      <c r="M34" s="81"/>
      <c r="N34" s="80">
        <f t="shared" si="18"/>
        <v>0</v>
      </c>
      <c r="O34" s="84">
        <f t="shared" si="19"/>
        <v>10</v>
      </c>
      <c r="P34" s="73">
        <f t="shared" si="20"/>
        <v>250</v>
      </c>
      <c r="Q34" s="79"/>
      <c r="S34" s="87"/>
    </row>
    <row r="35" s="66" customFormat="1" ht="24" customHeight="1" spans="1:19">
      <c r="A35" s="73">
        <v>31</v>
      </c>
      <c r="B35" s="79" t="s">
        <v>288</v>
      </c>
      <c r="C35" s="79" t="s">
        <v>17</v>
      </c>
      <c r="D35" s="79">
        <v>300</v>
      </c>
      <c r="E35" s="79">
        <v>1</v>
      </c>
      <c r="F35" s="80">
        <f t="shared" si="14"/>
        <v>300</v>
      </c>
      <c r="G35" s="81"/>
      <c r="H35" s="80">
        <f t="shared" si="15"/>
        <v>0</v>
      </c>
      <c r="I35" s="81"/>
      <c r="J35" s="80">
        <f t="shared" si="16"/>
        <v>0</v>
      </c>
      <c r="K35" s="81"/>
      <c r="L35" s="80">
        <f t="shared" si="17"/>
        <v>0</v>
      </c>
      <c r="M35" s="81"/>
      <c r="N35" s="80">
        <f t="shared" si="18"/>
        <v>0</v>
      </c>
      <c r="O35" s="84">
        <f t="shared" si="19"/>
        <v>1</v>
      </c>
      <c r="P35" s="73">
        <f t="shared" si="20"/>
        <v>300</v>
      </c>
      <c r="Q35" s="79" t="s">
        <v>289</v>
      </c>
      <c r="S35" s="87"/>
    </row>
    <row r="36" s="66" customFormat="1" ht="24" customHeight="1" spans="1:19">
      <c r="A36" s="73">
        <v>32</v>
      </c>
      <c r="B36" s="79" t="s">
        <v>290</v>
      </c>
      <c r="C36" s="79" t="s">
        <v>131</v>
      </c>
      <c r="D36" s="79">
        <v>80</v>
      </c>
      <c r="E36" s="79">
        <v>4</v>
      </c>
      <c r="F36" s="80">
        <f t="shared" si="14"/>
        <v>320</v>
      </c>
      <c r="G36" s="81"/>
      <c r="H36" s="80">
        <f t="shared" si="15"/>
        <v>0</v>
      </c>
      <c r="I36" s="81"/>
      <c r="J36" s="80">
        <f t="shared" si="16"/>
        <v>0</v>
      </c>
      <c r="K36" s="81"/>
      <c r="L36" s="80">
        <f t="shared" si="17"/>
        <v>0</v>
      </c>
      <c r="M36" s="81"/>
      <c r="N36" s="80">
        <f t="shared" si="18"/>
        <v>0</v>
      </c>
      <c r="O36" s="84">
        <f t="shared" si="19"/>
        <v>4</v>
      </c>
      <c r="P36" s="73">
        <f t="shared" si="20"/>
        <v>320</v>
      </c>
      <c r="Q36" s="79"/>
      <c r="S36" s="87"/>
    </row>
    <row r="37" s="66" customFormat="1" ht="24" customHeight="1" spans="1:19">
      <c r="A37" s="73">
        <v>33</v>
      </c>
      <c r="B37" s="79" t="s">
        <v>291</v>
      </c>
      <c r="C37" s="79" t="s">
        <v>17</v>
      </c>
      <c r="D37" s="79">
        <v>500</v>
      </c>
      <c r="E37" s="79">
        <v>1</v>
      </c>
      <c r="F37" s="80">
        <f t="shared" si="14"/>
        <v>500</v>
      </c>
      <c r="G37" s="81"/>
      <c r="H37" s="80">
        <f t="shared" si="15"/>
        <v>0</v>
      </c>
      <c r="I37" s="81"/>
      <c r="J37" s="80">
        <f t="shared" si="16"/>
        <v>0</v>
      </c>
      <c r="K37" s="81"/>
      <c r="L37" s="80">
        <f t="shared" si="17"/>
        <v>0</v>
      </c>
      <c r="M37" s="81"/>
      <c r="N37" s="80">
        <f t="shared" si="18"/>
        <v>0</v>
      </c>
      <c r="O37" s="84">
        <f t="shared" si="19"/>
        <v>1</v>
      </c>
      <c r="P37" s="73">
        <f t="shared" si="20"/>
        <v>500</v>
      </c>
      <c r="Q37" s="89" t="s">
        <v>292</v>
      </c>
      <c r="S37" s="87"/>
    </row>
    <row r="38" s="66" customFormat="1" ht="18" customHeight="1" spans="1:19">
      <c r="A38" s="73">
        <v>34</v>
      </c>
      <c r="B38" s="79" t="s">
        <v>293</v>
      </c>
      <c r="C38" s="79" t="s">
        <v>17</v>
      </c>
      <c r="D38" s="79">
        <v>2</v>
      </c>
      <c r="E38" s="79">
        <v>300</v>
      </c>
      <c r="F38" s="80">
        <f t="shared" si="14"/>
        <v>600</v>
      </c>
      <c r="G38" s="81"/>
      <c r="H38" s="80">
        <f t="shared" si="15"/>
        <v>0</v>
      </c>
      <c r="I38" s="81"/>
      <c r="J38" s="80">
        <f t="shared" si="16"/>
        <v>0</v>
      </c>
      <c r="K38" s="81"/>
      <c r="L38" s="80">
        <f t="shared" si="17"/>
        <v>0</v>
      </c>
      <c r="M38" s="81"/>
      <c r="N38" s="80">
        <f t="shared" si="18"/>
        <v>0</v>
      </c>
      <c r="O38" s="84">
        <f t="shared" si="19"/>
        <v>300</v>
      </c>
      <c r="P38" s="73">
        <f t="shared" si="20"/>
        <v>600</v>
      </c>
      <c r="Q38" s="79"/>
      <c r="S38" s="87"/>
    </row>
    <row r="39" s="66" customFormat="1" ht="18" customHeight="1" spans="1:19">
      <c r="A39" s="73">
        <v>35</v>
      </c>
      <c r="B39" s="79" t="s">
        <v>294</v>
      </c>
      <c r="C39" s="79" t="s">
        <v>17</v>
      </c>
      <c r="D39" s="79">
        <v>3</v>
      </c>
      <c r="E39" s="79">
        <v>200</v>
      </c>
      <c r="F39" s="80">
        <f t="shared" si="14"/>
        <v>600</v>
      </c>
      <c r="G39" s="81"/>
      <c r="H39" s="80">
        <f t="shared" si="15"/>
        <v>0</v>
      </c>
      <c r="I39" s="81"/>
      <c r="J39" s="80">
        <f t="shared" si="16"/>
        <v>0</v>
      </c>
      <c r="K39" s="81"/>
      <c r="L39" s="80">
        <f t="shared" si="17"/>
        <v>0</v>
      </c>
      <c r="M39" s="81"/>
      <c r="N39" s="80">
        <f t="shared" si="18"/>
        <v>0</v>
      </c>
      <c r="O39" s="84">
        <f t="shared" si="19"/>
        <v>200</v>
      </c>
      <c r="P39" s="73">
        <f t="shared" si="20"/>
        <v>600</v>
      </c>
      <c r="Q39" s="79"/>
      <c r="S39" s="87"/>
    </row>
    <row r="40" s="66" customFormat="1" ht="18" customHeight="1" spans="1:19">
      <c r="A40" s="73">
        <v>36</v>
      </c>
      <c r="B40" s="79" t="s">
        <v>295</v>
      </c>
      <c r="C40" s="79" t="s">
        <v>17</v>
      </c>
      <c r="D40" s="79">
        <v>50</v>
      </c>
      <c r="E40" s="79">
        <v>6</v>
      </c>
      <c r="F40" s="80">
        <f t="shared" si="14"/>
        <v>300</v>
      </c>
      <c r="G40" s="81"/>
      <c r="H40" s="80">
        <f t="shared" si="15"/>
        <v>0</v>
      </c>
      <c r="I40" s="81"/>
      <c r="J40" s="80">
        <f t="shared" si="16"/>
        <v>0</v>
      </c>
      <c r="K40" s="81"/>
      <c r="L40" s="80">
        <f t="shared" si="17"/>
        <v>0</v>
      </c>
      <c r="M40" s="81"/>
      <c r="N40" s="80">
        <f t="shared" si="18"/>
        <v>0</v>
      </c>
      <c r="O40" s="84">
        <f t="shared" si="19"/>
        <v>6</v>
      </c>
      <c r="P40" s="73">
        <f t="shared" si="20"/>
        <v>300</v>
      </c>
      <c r="Q40" s="79" t="s">
        <v>296</v>
      </c>
      <c r="S40" s="87"/>
    </row>
    <row r="41" s="66" customFormat="1" ht="18" customHeight="1" spans="1:19">
      <c r="A41" s="73">
        <v>37</v>
      </c>
      <c r="B41" s="79" t="s">
        <v>297</v>
      </c>
      <c r="C41" s="79" t="s">
        <v>17</v>
      </c>
      <c r="D41" s="79">
        <v>100</v>
      </c>
      <c r="E41" s="79">
        <v>5</v>
      </c>
      <c r="F41" s="80">
        <f t="shared" si="14"/>
        <v>500</v>
      </c>
      <c r="G41" s="81">
        <v>1</v>
      </c>
      <c r="H41" s="80">
        <f t="shared" si="15"/>
        <v>100</v>
      </c>
      <c r="I41" s="81">
        <v>1</v>
      </c>
      <c r="J41" s="80">
        <f t="shared" si="16"/>
        <v>100</v>
      </c>
      <c r="K41" s="81">
        <v>1</v>
      </c>
      <c r="L41" s="80">
        <f t="shared" si="17"/>
        <v>100</v>
      </c>
      <c r="M41" s="81">
        <v>1</v>
      </c>
      <c r="N41" s="80">
        <f t="shared" si="18"/>
        <v>100</v>
      </c>
      <c r="O41" s="84">
        <f t="shared" si="19"/>
        <v>9</v>
      </c>
      <c r="P41" s="73">
        <f t="shared" si="20"/>
        <v>900</v>
      </c>
      <c r="Q41" s="79" t="s">
        <v>298</v>
      </c>
      <c r="S41" s="87"/>
    </row>
    <row r="42" s="66" customFormat="1" ht="18" customHeight="1" spans="1:19">
      <c r="A42" s="73">
        <v>38</v>
      </c>
      <c r="B42" s="79" t="s">
        <v>299</v>
      </c>
      <c r="C42" s="79" t="s">
        <v>17</v>
      </c>
      <c r="D42" s="79">
        <v>20</v>
      </c>
      <c r="E42" s="79">
        <v>30</v>
      </c>
      <c r="F42" s="80">
        <f t="shared" si="14"/>
        <v>600</v>
      </c>
      <c r="G42" s="81"/>
      <c r="H42" s="80">
        <f t="shared" si="15"/>
        <v>0</v>
      </c>
      <c r="I42" s="81"/>
      <c r="J42" s="80">
        <f t="shared" si="16"/>
        <v>0</v>
      </c>
      <c r="K42" s="81"/>
      <c r="L42" s="80">
        <f t="shared" si="17"/>
        <v>0</v>
      </c>
      <c r="M42" s="81"/>
      <c r="N42" s="80">
        <f t="shared" si="18"/>
        <v>0</v>
      </c>
      <c r="O42" s="84">
        <f t="shared" si="19"/>
        <v>30</v>
      </c>
      <c r="P42" s="73">
        <f t="shared" si="20"/>
        <v>600</v>
      </c>
      <c r="Q42" s="79"/>
      <c r="S42" s="87"/>
    </row>
    <row r="43" s="66" customFormat="1" ht="18" customHeight="1" spans="1:19">
      <c r="A43" s="73">
        <v>39</v>
      </c>
      <c r="B43" s="79" t="s">
        <v>300</v>
      </c>
      <c r="C43" s="79" t="s">
        <v>17</v>
      </c>
      <c r="D43" s="79">
        <v>10</v>
      </c>
      <c r="E43" s="79">
        <v>40</v>
      </c>
      <c r="F43" s="80">
        <f t="shared" si="14"/>
        <v>400</v>
      </c>
      <c r="G43" s="81"/>
      <c r="H43" s="80">
        <f t="shared" si="15"/>
        <v>0</v>
      </c>
      <c r="I43" s="81"/>
      <c r="J43" s="80">
        <f t="shared" si="16"/>
        <v>0</v>
      </c>
      <c r="K43" s="81"/>
      <c r="L43" s="80">
        <f t="shared" si="17"/>
        <v>0</v>
      </c>
      <c r="M43" s="81"/>
      <c r="N43" s="80">
        <f t="shared" si="18"/>
        <v>0</v>
      </c>
      <c r="O43" s="84">
        <f t="shared" si="19"/>
        <v>40</v>
      </c>
      <c r="P43" s="73">
        <f t="shared" si="20"/>
        <v>400</v>
      </c>
      <c r="Q43" s="79" t="s">
        <v>301</v>
      </c>
      <c r="S43" s="87"/>
    </row>
    <row r="44" s="66" customFormat="1" ht="18" customHeight="1" spans="1:19">
      <c r="A44" s="73">
        <v>40</v>
      </c>
      <c r="B44" s="79" t="s">
        <v>302</v>
      </c>
      <c r="C44" s="79" t="s">
        <v>28</v>
      </c>
      <c r="D44" s="79">
        <v>18</v>
      </c>
      <c r="E44" s="79">
        <v>10</v>
      </c>
      <c r="F44" s="80">
        <f t="shared" si="14"/>
        <v>180</v>
      </c>
      <c r="G44" s="81"/>
      <c r="H44" s="80">
        <f t="shared" si="15"/>
        <v>0</v>
      </c>
      <c r="I44" s="81"/>
      <c r="J44" s="80">
        <f t="shared" si="16"/>
        <v>0</v>
      </c>
      <c r="K44" s="81"/>
      <c r="L44" s="80">
        <f t="shared" si="17"/>
        <v>0</v>
      </c>
      <c r="M44" s="81"/>
      <c r="N44" s="80">
        <f t="shared" si="18"/>
        <v>0</v>
      </c>
      <c r="O44" s="84">
        <f t="shared" si="19"/>
        <v>10</v>
      </c>
      <c r="P44" s="73">
        <f t="shared" si="20"/>
        <v>180</v>
      </c>
      <c r="Q44" s="79" t="s">
        <v>303</v>
      </c>
      <c r="S44" s="87"/>
    </row>
    <row r="45" s="66" customFormat="1" ht="18" customHeight="1" spans="1:19">
      <c r="A45" s="73">
        <v>41</v>
      </c>
      <c r="B45" s="79" t="s">
        <v>304</v>
      </c>
      <c r="C45" s="79" t="s">
        <v>17</v>
      </c>
      <c r="D45" s="79">
        <v>20</v>
      </c>
      <c r="E45" s="79">
        <v>30</v>
      </c>
      <c r="F45" s="80">
        <f t="shared" si="14"/>
        <v>600</v>
      </c>
      <c r="G45" s="81"/>
      <c r="H45" s="80">
        <f t="shared" si="15"/>
        <v>0</v>
      </c>
      <c r="I45" s="81"/>
      <c r="J45" s="80">
        <f t="shared" si="16"/>
        <v>0</v>
      </c>
      <c r="K45" s="81"/>
      <c r="L45" s="80">
        <f t="shared" si="17"/>
        <v>0</v>
      </c>
      <c r="M45" s="81"/>
      <c r="N45" s="80">
        <f t="shared" si="18"/>
        <v>0</v>
      </c>
      <c r="O45" s="84">
        <f t="shared" si="19"/>
        <v>30</v>
      </c>
      <c r="P45" s="73">
        <f t="shared" si="20"/>
        <v>600</v>
      </c>
      <c r="Q45" s="79" t="s">
        <v>305</v>
      </c>
      <c r="S45" s="87"/>
    </row>
    <row r="46" s="66" customFormat="1" ht="18" customHeight="1" spans="1:19">
      <c r="A46" s="73">
        <v>42</v>
      </c>
      <c r="B46" s="79" t="s">
        <v>306</v>
      </c>
      <c r="C46" s="79" t="s">
        <v>17</v>
      </c>
      <c r="D46" s="79">
        <v>40</v>
      </c>
      <c r="E46" s="79">
        <v>50</v>
      </c>
      <c r="F46" s="80">
        <f t="shared" si="14"/>
        <v>2000</v>
      </c>
      <c r="G46" s="81"/>
      <c r="H46" s="80">
        <f t="shared" si="15"/>
        <v>0</v>
      </c>
      <c r="I46" s="81"/>
      <c r="J46" s="80">
        <f t="shared" si="16"/>
        <v>0</v>
      </c>
      <c r="K46" s="81"/>
      <c r="L46" s="80">
        <f t="shared" si="17"/>
        <v>0</v>
      </c>
      <c r="M46" s="81"/>
      <c r="N46" s="80">
        <f t="shared" si="18"/>
        <v>0</v>
      </c>
      <c r="O46" s="84">
        <f t="shared" si="19"/>
        <v>50</v>
      </c>
      <c r="P46" s="73">
        <f t="shared" si="20"/>
        <v>2000</v>
      </c>
      <c r="Q46" s="76"/>
      <c r="S46" s="87"/>
    </row>
    <row r="47" s="66" customFormat="1" ht="18" customHeight="1" spans="1:19">
      <c r="A47" s="73">
        <v>43</v>
      </c>
      <c r="B47" s="79" t="s">
        <v>248</v>
      </c>
      <c r="C47" s="79" t="s">
        <v>17</v>
      </c>
      <c r="D47" s="79">
        <v>3</v>
      </c>
      <c r="E47" s="79"/>
      <c r="F47" s="80">
        <f t="shared" si="14"/>
        <v>0</v>
      </c>
      <c r="G47" s="81"/>
      <c r="H47" s="80">
        <f t="shared" si="15"/>
        <v>0</v>
      </c>
      <c r="I47" s="81"/>
      <c r="J47" s="80">
        <f t="shared" si="16"/>
        <v>0</v>
      </c>
      <c r="K47" s="81">
        <v>50</v>
      </c>
      <c r="L47" s="80">
        <f t="shared" si="17"/>
        <v>150</v>
      </c>
      <c r="M47" s="81">
        <v>50</v>
      </c>
      <c r="N47" s="80">
        <f t="shared" si="18"/>
        <v>150</v>
      </c>
      <c r="O47" s="84">
        <f t="shared" si="19"/>
        <v>100</v>
      </c>
      <c r="P47" s="73">
        <f t="shared" si="20"/>
        <v>300</v>
      </c>
      <c r="Q47" s="76" t="s">
        <v>301</v>
      </c>
      <c r="S47" s="87"/>
    </row>
    <row r="48" s="66" customFormat="1" ht="18" customHeight="1" spans="1:19">
      <c r="A48" s="73">
        <v>44</v>
      </c>
      <c r="B48" s="82" t="s">
        <v>307</v>
      </c>
      <c r="C48" s="82" t="s">
        <v>192</v>
      </c>
      <c r="D48" s="82">
        <v>5</v>
      </c>
      <c r="E48" s="79"/>
      <c r="F48" s="80">
        <f t="shared" si="14"/>
        <v>0</v>
      </c>
      <c r="G48" s="82">
        <v>50</v>
      </c>
      <c r="H48" s="80">
        <f t="shared" si="15"/>
        <v>250</v>
      </c>
      <c r="I48" s="81"/>
      <c r="J48" s="80">
        <f t="shared" si="16"/>
        <v>0</v>
      </c>
      <c r="K48" s="81"/>
      <c r="L48" s="80">
        <f t="shared" si="17"/>
        <v>0</v>
      </c>
      <c r="M48" s="81"/>
      <c r="N48" s="80">
        <f t="shared" si="18"/>
        <v>0</v>
      </c>
      <c r="O48" s="84">
        <f t="shared" si="19"/>
        <v>50</v>
      </c>
      <c r="P48" s="73">
        <f t="shared" si="20"/>
        <v>250</v>
      </c>
      <c r="Q48" s="76"/>
      <c r="S48" s="87"/>
    </row>
    <row r="49" s="66" customFormat="1" ht="18" customHeight="1" spans="1:19">
      <c r="A49" s="73">
        <v>45</v>
      </c>
      <c r="B49" s="82" t="s">
        <v>308</v>
      </c>
      <c r="C49" s="82" t="s">
        <v>192</v>
      </c>
      <c r="D49" s="82">
        <v>1.5</v>
      </c>
      <c r="E49" s="79"/>
      <c r="F49" s="80">
        <f t="shared" si="14"/>
        <v>0</v>
      </c>
      <c r="G49" s="82">
        <v>100</v>
      </c>
      <c r="H49" s="80">
        <f t="shared" si="15"/>
        <v>150</v>
      </c>
      <c r="I49" s="81"/>
      <c r="J49" s="80">
        <f t="shared" si="16"/>
        <v>0</v>
      </c>
      <c r="K49" s="81"/>
      <c r="L49" s="80">
        <f t="shared" si="17"/>
        <v>0</v>
      </c>
      <c r="M49" s="81"/>
      <c r="N49" s="80">
        <f t="shared" si="18"/>
        <v>0</v>
      </c>
      <c r="O49" s="84">
        <f t="shared" si="19"/>
        <v>100</v>
      </c>
      <c r="P49" s="73">
        <f t="shared" si="20"/>
        <v>150</v>
      </c>
      <c r="Q49" s="76"/>
      <c r="S49" s="87"/>
    </row>
    <row r="50" s="66" customFormat="1" ht="18" customHeight="1" spans="1:19">
      <c r="A50" s="73">
        <v>47</v>
      </c>
      <c r="B50" s="82" t="s">
        <v>309</v>
      </c>
      <c r="C50" s="82" t="s">
        <v>121</v>
      </c>
      <c r="D50" s="82">
        <v>250</v>
      </c>
      <c r="E50" s="79"/>
      <c r="F50" s="80">
        <f t="shared" si="14"/>
        <v>0</v>
      </c>
      <c r="G50" s="82">
        <v>1</v>
      </c>
      <c r="H50" s="80">
        <f t="shared" si="15"/>
        <v>250</v>
      </c>
      <c r="I50" s="81"/>
      <c r="J50" s="80">
        <f t="shared" si="16"/>
        <v>0</v>
      </c>
      <c r="K50" s="81"/>
      <c r="L50" s="80">
        <f t="shared" si="17"/>
        <v>0</v>
      </c>
      <c r="M50" s="81"/>
      <c r="N50" s="80">
        <f t="shared" si="18"/>
        <v>0</v>
      </c>
      <c r="O50" s="84">
        <f t="shared" si="19"/>
        <v>1</v>
      </c>
      <c r="P50" s="73">
        <f t="shared" si="20"/>
        <v>250</v>
      </c>
      <c r="Q50" s="76"/>
      <c r="S50" s="87"/>
    </row>
    <row r="51" s="66" customFormat="1" ht="18" customHeight="1" spans="1:19">
      <c r="A51" s="73">
        <v>48</v>
      </c>
      <c r="B51" s="82" t="s">
        <v>310</v>
      </c>
      <c r="C51" s="82" t="s">
        <v>121</v>
      </c>
      <c r="D51" s="82">
        <v>300</v>
      </c>
      <c r="E51" s="79">
        <v>1</v>
      </c>
      <c r="F51" s="80">
        <f t="shared" si="14"/>
        <v>300</v>
      </c>
      <c r="G51" s="82">
        <v>1</v>
      </c>
      <c r="H51" s="80">
        <f t="shared" si="15"/>
        <v>300</v>
      </c>
      <c r="I51" s="81"/>
      <c r="J51" s="80">
        <f t="shared" si="16"/>
        <v>0</v>
      </c>
      <c r="K51" s="81"/>
      <c r="L51" s="80">
        <f t="shared" si="17"/>
        <v>0</v>
      </c>
      <c r="M51" s="81"/>
      <c r="N51" s="80">
        <f t="shared" si="18"/>
        <v>0</v>
      </c>
      <c r="O51" s="84">
        <f t="shared" si="19"/>
        <v>2</v>
      </c>
      <c r="P51" s="73">
        <f t="shared" si="20"/>
        <v>600</v>
      </c>
      <c r="Q51" s="76"/>
      <c r="S51" s="87"/>
    </row>
    <row r="52" s="66" customFormat="1" ht="18" customHeight="1" spans="1:19">
      <c r="A52" s="73">
        <v>49</v>
      </c>
      <c r="B52" s="82" t="s">
        <v>311</v>
      </c>
      <c r="C52" s="82" t="s">
        <v>17</v>
      </c>
      <c r="D52" s="82">
        <v>10</v>
      </c>
      <c r="E52" s="79"/>
      <c r="F52" s="80">
        <f t="shared" si="14"/>
        <v>0</v>
      </c>
      <c r="G52" s="82">
        <v>20</v>
      </c>
      <c r="H52" s="80">
        <f t="shared" si="15"/>
        <v>200</v>
      </c>
      <c r="I52" s="81"/>
      <c r="J52" s="80">
        <f t="shared" si="16"/>
        <v>0</v>
      </c>
      <c r="K52" s="81"/>
      <c r="L52" s="80">
        <f t="shared" si="17"/>
        <v>0</v>
      </c>
      <c r="M52" s="81">
        <v>10</v>
      </c>
      <c r="N52" s="80">
        <f t="shared" si="18"/>
        <v>100</v>
      </c>
      <c r="O52" s="84">
        <f t="shared" si="19"/>
        <v>30</v>
      </c>
      <c r="P52" s="73">
        <f t="shared" si="20"/>
        <v>300</v>
      </c>
      <c r="Q52" s="76"/>
      <c r="S52" s="87"/>
    </row>
    <row r="53" s="66" customFormat="1" ht="18" customHeight="1" spans="1:19">
      <c r="A53" s="73">
        <v>50</v>
      </c>
      <c r="B53" s="82" t="s">
        <v>312</v>
      </c>
      <c r="C53" s="82" t="s">
        <v>23</v>
      </c>
      <c r="D53" s="82">
        <v>20</v>
      </c>
      <c r="E53" s="79"/>
      <c r="F53" s="80">
        <f t="shared" si="14"/>
        <v>0</v>
      </c>
      <c r="G53" s="82">
        <v>1</v>
      </c>
      <c r="H53" s="80">
        <f t="shared" si="15"/>
        <v>20</v>
      </c>
      <c r="I53" s="81"/>
      <c r="J53" s="80">
        <f t="shared" si="16"/>
        <v>0</v>
      </c>
      <c r="K53" s="81"/>
      <c r="L53" s="80">
        <f t="shared" si="17"/>
        <v>0</v>
      </c>
      <c r="M53" s="81"/>
      <c r="N53" s="80">
        <f t="shared" si="18"/>
        <v>0</v>
      </c>
      <c r="O53" s="84">
        <f t="shared" si="19"/>
        <v>1</v>
      </c>
      <c r="P53" s="73">
        <f t="shared" si="20"/>
        <v>20</v>
      </c>
      <c r="Q53" s="76"/>
      <c r="S53" s="87"/>
    </row>
    <row r="54" s="66" customFormat="1" ht="18" customHeight="1" spans="1:19">
      <c r="A54" s="73">
        <v>51</v>
      </c>
      <c r="B54" s="82" t="s">
        <v>313</v>
      </c>
      <c r="C54" s="82" t="s">
        <v>192</v>
      </c>
      <c r="D54" s="82">
        <v>15</v>
      </c>
      <c r="E54" s="79"/>
      <c r="F54" s="80">
        <f t="shared" si="14"/>
        <v>0</v>
      </c>
      <c r="G54" s="82">
        <v>3</v>
      </c>
      <c r="H54" s="80">
        <f t="shared" si="15"/>
        <v>45</v>
      </c>
      <c r="I54" s="81"/>
      <c r="J54" s="80">
        <f t="shared" si="16"/>
        <v>0</v>
      </c>
      <c r="K54" s="81"/>
      <c r="L54" s="80">
        <f t="shared" si="17"/>
        <v>0</v>
      </c>
      <c r="M54" s="81">
        <v>3</v>
      </c>
      <c r="N54" s="80">
        <f t="shared" si="18"/>
        <v>45</v>
      </c>
      <c r="O54" s="84">
        <f t="shared" si="19"/>
        <v>6</v>
      </c>
      <c r="P54" s="73">
        <f t="shared" si="20"/>
        <v>90</v>
      </c>
      <c r="Q54" s="76"/>
      <c r="S54" s="87"/>
    </row>
    <row r="55" s="66" customFormat="1" ht="18" customHeight="1" spans="1:19">
      <c r="A55" s="73">
        <v>52</v>
      </c>
      <c r="B55" s="82" t="s">
        <v>314</v>
      </c>
      <c r="C55" s="82" t="s">
        <v>192</v>
      </c>
      <c r="D55" s="82">
        <v>3.5</v>
      </c>
      <c r="E55" s="79"/>
      <c r="F55" s="80">
        <f t="shared" si="14"/>
        <v>0</v>
      </c>
      <c r="G55" s="82">
        <v>30</v>
      </c>
      <c r="H55" s="80">
        <f t="shared" si="15"/>
        <v>105</v>
      </c>
      <c r="I55" s="81"/>
      <c r="J55" s="80">
        <f t="shared" si="16"/>
        <v>0</v>
      </c>
      <c r="K55" s="81"/>
      <c r="L55" s="80">
        <f t="shared" si="17"/>
        <v>0</v>
      </c>
      <c r="M55" s="81">
        <v>30</v>
      </c>
      <c r="N55" s="80">
        <f t="shared" si="18"/>
        <v>105</v>
      </c>
      <c r="O55" s="84">
        <f t="shared" si="19"/>
        <v>60</v>
      </c>
      <c r="P55" s="73">
        <f t="shared" si="20"/>
        <v>210</v>
      </c>
      <c r="Q55" s="76"/>
      <c r="S55" s="87"/>
    </row>
    <row r="56" s="66" customFormat="1" ht="18" customHeight="1" spans="1:19">
      <c r="A56" s="73">
        <v>53</v>
      </c>
      <c r="B56" s="82" t="s">
        <v>315</v>
      </c>
      <c r="C56" s="82" t="s">
        <v>17</v>
      </c>
      <c r="D56" s="82">
        <v>5</v>
      </c>
      <c r="E56" s="79"/>
      <c r="F56" s="80">
        <f t="shared" ref="F56:F75" si="21">D56*E56</f>
        <v>0</v>
      </c>
      <c r="G56" s="82">
        <v>10</v>
      </c>
      <c r="H56" s="80">
        <f t="shared" ref="H56:H75" si="22">G56*D56</f>
        <v>50</v>
      </c>
      <c r="I56" s="81"/>
      <c r="J56" s="80">
        <f t="shared" ref="J56:J75" si="23">I56*D56</f>
        <v>0</v>
      </c>
      <c r="K56" s="81"/>
      <c r="L56" s="80">
        <f t="shared" ref="L56:L75" si="24">K56*D56</f>
        <v>0</v>
      </c>
      <c r="M56" s="81"/>
      <c r="N56" s="80">
        <f t="shared" ref="N56:N75" si="25">M56*D56</f>
        <v>0</v>
      </c>
      <c r="O56" s="84">
        <f t="shared" ref="O56:O75" si="26">M56+K56+I56+G56+E56</f>
        <v>10</v>
      </c>
      <c r="P56" s="73">
        <f t="shared" ref="P56:P75" si="27">N56+L56+J56+H56+F56</f>
        <v>50</v>
      </c>
      <c r="Q56" s="76"/>
      <c r="S56" s="87"/>
    </row>
    <row r="57" s="66" customFormat="1" ht="18" customHeight="1" spans="1:19">
      <c r="A57" s="73">
        <v>54</v>
      </c>
      <c r="B57" s="82" t="s">
        <v>316</v>
      </c>
      <c r="C57" s="82" t="s">
        <v>17</v>
      </c>
      <c r="D57" s="82">
        <v>5</v>
      </c>
      <c r="E57" s="79"/>
      <c r="F57" s="80">
        <f t="shared" si="21"/>
        <v>0</v>
      </c>
      <c r="G57" s="82">
        <v>5</v>
      </c>
      <c r="H57" s="80">
        <f t="shared" si="22"/>
        <v>25</v>
      </c>
      <c r="I57" s="81"/>
      <c r="J57" s="80">
        <f t="shared" si="23"/>
        <v>0</v>
      </c>
      <c r="K57" s="81"/>
      <c r="L57" s="80">
        <f t="shared" si="24"/>
        <v>0</v>
      </c>
      <c r="M57" s="81"/>
      <c r="N57" s="80">
        <f t="shared" si="25"/>
        <v>0</v>
      </c>
      <c r="O57" s="84">
        <f t="shared" si="26"/>
        <v>5</v>
      </c>
      <c r="P57" s="73">
        <f t="shared" si="27"/>
        <v>25</v>
      </c>
      <c r="Q57" s="76"/>
      <c r="S57" s="87"/>
    </row>
    <row r="58" s="66" customFormat="1" ht="18" customHeight="1" spans="1:19">
      <c r="A58" s="73">
        <v>55</v>
      </c>
      <c r="B58" s="82" t="s">
        <v>317</v>
      </c>
      <c r="C58" s="82" t="s">
        <v>17</v>
      </c>
      <c r="D58" s="82">
        <v>5</v>
      </c>
      <c r="E58" s="79"/>
      <c r="F58" s="80">
        <f t="shared" si="21"/>
        <v>0</v>
      </c>
      <c r="G58" s="82">
        <v>5</v>
      </c>
      <c r="H58" s="80">
        <f t="shared" si="22"/>
        <v>25</v>
      </c>
      <c r="I58" s="81"/>
      <c r="J58" s="80">
        <f t="shared" si="23"/>
        <v>0</v>
      </c>
      <c r="K58" s="81"/>
      <c r="L58" s="80">
        <f t="shared" si="24"/>
        <v>0</v>
      </c>
      <c r="M58" s="81"/>
      <c r="N58" s="80">
        <f t="shared" si="25"/>
        <v>0</v>
      </c>
      <c r="O58" s="84">
        <f t="shared" si="26"/>
        <v>5</v>
      </c>
      <c r="P58" s="73">
        <f t="shared" si="27"/>
        <v>25</v>
      </c>
      <c r="Q58" s="76"/>
      <c r="S58" s="87"/>
    </row>
    <row r="59" s="66" customFormat="1" ht="18" customHeight="1" spans="1:19">
      <c r="A59" s="73">
        <v>56</v>
      </c>
      <c r="B59" s="82" t="s">
        <v>318</v>
      </c>
      <c r="C59" s="82" t="s">
        <v>17</v>
      </c>
      <c r="D59" s="82">
        <v>5</v>
      </c>
      <c r="E59" s="79"/>
      <c r="F59" s="80">
        <f t="shared" si="21"/>
        <v>0</v>
      </c>
      <c r="G59" s="82">
        <v>10</v>
      </c>
      <c r="H59" s="80">
        <f t="shared" si="22"/>
        <v>50</v>
      </c>
      <c r="I59" s="81"/>
      <c r="J59" s="80">
        <f t="shared" si="23"/>
        <v>0</v>
      </c>
      <c r="K59" s="81"/>
      <c r="L59" s="80">
        <f t="shared" si="24"/>
        <v>0</v>
      </c>
      <c r="M59" s="81"/>
      <c r="N59" s="80">
        <f t="shared" si="25"/>
        <v>0</v>
      </c>
      <c r="O59" s="84">
        <f t="shared" si="26"/>
        <v>10</v>
      </c>
      <c r="P59" s="73">
        <f t="shared" si="27"/>
        <v>50</v>
      </c>
      <c r="Q59" s="76"/>
      <c r="S59" s="87"/>
    </row>
    <row r="60" s="66" customFormat="1" ht="18" customHeight="1" spans="1:19">
      <c r="A60" s="73">
        <v>57</v>
      </c>
      <c r="B60" s="82" t="s">
        <v>319</v>
      </c>
      <c r="C60" s="82" t="s">
        <v>17</v>
      </c>
      <c r="D60" s="82">
        <v>5</v>
      </c>
      <c r="E60" s="79"/>
      <c r="F60" s="80">
        <f t="shared" si="21"/>
        <v>0</v>
      </c>
      <c r="G60" s="82">
        <v>10</v>
      </c>
      <c r="H60" s="80">
        <f t="shared" si="22"/>
        <v>50</v>
      </c>
      <c r="I60" s="81"/>
      <c r="J60" s="80">
        <f t="shared" si="23"/>
        <v>0</v>
      </c>
      <c r="K60" s="81"/>
      <c r="L60" s="80">
        <f t="shared" si="24"/>
        <v>0</v>
      </c>
      <c r="M60" s="81"/>
      <c r="N60" s="80">
        <f t="shared" si="25"/>
        <v>0</v>
      </c>
      <c r="O60" s="84">
        <f t="shared" si="26"/>
        <v>10</v>
      </c>
      <c r="P60" s="73">
        <f t="shared" si="27"/>
        <v>50</v>
      </c>
      <c r="Q60" s="76"/>
      <c r="S60" s="87"/>
    </row>
    <row r="61" s="66" customFormat="1" ht="18" customHeight="1" spans="1:19">
      <c r="A61" s="73">
        <v>58</v>
      </c>
      <c r="B61" s="82" t="s">
        <v>320</v>
      </c>
      <c r="C61" s="82" t="s">
        <v>17</v>
      </c>
      <c r="D61" s="82">
        <v>5</v>
      </c>
      <c r="E61" s="79"/>
      <c r="F61" s="80">
        <f t="shared" si="21"/>
        <v>0</v>
      </c>
      <c r="G61" s="82">
        <v>5</v>
      </c>
      <c r="H61" s="80">
        <f t="shared" si="22"/>
        <v>25</v>
      </c>
      <c r="I61" s="81"/>
      <c r="J61" s="80">
        <f t="shared" si="23"/>
        <v>0</v>
      </c>
      <c r="K61" s="81"/>
      <c r="L61" s="80">
        <f t="shared" si="24"/>
        <v>0</v>
      </c>
      <c r="M61" s="81"/>
      <c r="N61" s="80">
        <f t="shared" si="25"/>
        <v>0</v>
      </c>
      <c r="O61" s="84">
        <f t="shared" si="26"/>
        <v>5</v>
      </c>
      <c r="P61" s="73">
        <f t="shared" si="27"/>
        <v>25</v>
      </c>
      <c r="Q61" s="76"/>
      <c r="S61" s="87"/>
    </row>
    <row r="62" s="66" customFormat="1" ht="18" customHeight="1" spans="1:19">
      <c r="A62" s="73">
        <v>59</v>
      </c>
      <c r="B62" s="82" t="s">
        <v>321</v>
      </c>
      <c r="C62" s="82" t="s">
        <v>17</v>
      </c>
      <c r="D62" s="82">
        <v>5</v>
      </c>
      <c r="E62" s="79"/>
      <c r="F62" s="80">
        <f t="shared" si="21"/>
        <v>0</v>
      </c>
      <c r="G62" s="82">
        <v>5</v>
      </c>
      <c r="H62" s="80">
        <f t="shared" si="22"/>
        <v>25</v>
      </c>
      <c r="I62" s="81"/>
      <c r="J62" s="80">
        <f t="shared" si="23"/>
        <v>0</v>
      </c>
      <c r="K62" s="81"/>
      <c r="L62" s="80">
        <f t="shared" si="24"/>
        <v>0</v>
      </c>
      <c r="M62" s="81"/>
      <c r="N62" s="80">
        <f t="shared" si="25"/>
        <v>0</v>
      </c>
      <c r="O62" s="84">
        <f t="shared" si="26"/>
        <v>5</v>
      </c>
      <c r="P62" s="73">
        <f t="shared" si="27"/>
        <v>25</v>
      </c>
      <c r="Q62" s="76"/>
      <c r="S62" s="87"/>
    </row>
    <row r="63" s="66" customFormat="1" ht="18" customHeight="1" spans="1:19">
      <c r="A63" s="73">
        <v>60</v>
      </c>
      <c r="B63" s="82" t="s">
        <v>322</v>
      </c>
      <c r="C63" s="82" t="s">
        <v>17</v>
      </c>
      <c r="D63" s="79">
        <v>200</v>
      </c>
      <c r="E63" s="79"/>
      <c r="F63" s="80">
        <f t="shared" si="21"/>
        <v>0</v>
      </c>
      <c r="G63" s="82">
        <v>1</v>
      </c>
      <c r="H63" s="80">
        <f t="shared" si="22"/>
        <v>200</v>
      </c>
      <c r="I63" s="81"/>
      <c r="J63" s="80">
        <f t="shared" si="23"/>
        <v>0</v>
      </c>
      <c r="K63" s="81"/>
      <c r="L63" s="80">
        <f t="shared" si="24"/>
        <v>0</v>
      </c>
      <c r="M63" s="81"/>
      <c r="N63" s="80">
        <f t="shared" si="25"/>
        <v>0</v>
      </c>
      <c r="O63" s="84">
        <f t="shared" si="26"/>
        <v>1</v>
      </c>
      <c r="P63" s="73">
        <f t="shared" si="27"/>
        <v>200</v>
      </c>
      <c r="Q63" s="76"/>
      <c r="S63" s="87"/>
    </row>
    <row r="64" s="66" customFormat="1" ht="18" customHeight="1" spans="1:19">
      <c r="A64" s="73">
        <v>61</v>
      </c>
      <c r="B64" s="82" t="s">
        <v>323</v>
      </c>
      <c r="C64" s="82" t="s">
        <v>17</v>
      </c>
      <c r="D64" s="79">
        <v>100</v>
      </c>
      <c r="E64" s="79"/>
      <c r="F64" s="80">
        <f t="shared" si="21"/>
        <v>0</v>
      </c>
      <c r="G64" s="82">
        <v>1</v>
      </c>
      <c r="H64" s="80">
        <f t="shared" si="22"/>
        <v>100</v>
      </c>
      <c r="I64" s="81"/>
      <c r="J64" s="80">
        <f t="shared" si="23"/>
        <v>0</v>
      </c>
      <c r="K64" s="81"/>
      <c r="L64" s="80">
        <f t="shared" si="24"/>
        <v>0</v>
      </c>
      <c r="M64" s="81"/>
      <c r="N64" s="80">
        <f t="shared" si="25"/>
        <v>0</v>
      </c>
      <c r="O64" s="84">
        <f t="shared" si="26"/>
        <v>1</v>
      </c>
      <c r="P64" s="73">
        <f t="shared" si="27"/>
        <v>100</v>
      </c>
      <c r="Q64" s="76"/>
      <c r="S64" s="87"/>
    </row>
    <row r="65" s="66" customFormat="1" ht="18" customHeight="1" spans="1:19">
      <c r="A65" s="73">
        <v>62</v>
      </c>
      <c r="B65" s="79" t="s">
        <v>324</v>
      </c>
      <c r="C65" s="79" t="s">
        <v>192</v>
      </c>
      <c r="D65" s="79">
        <v>2</v>
      </c>
      <c r="E65" s="79"/>
      <c r="F65" s="80">
        <f t="shared" si="21"/>
        <v>0</v>
      </c>
      <c r="G65" s="81">
        <v>100</v>
      </c>
      <c r="H65" s="80">
        <f t="shared" si="22"/>
        <v>200</v>
      </c>
      <c r="I65" s="81"/>
      <c r="J65" s="80">
        <f t="shared" si="23"/>
        <v>0</v>
      </c>
      <c r="K65" s="81">
        <v>100</v>
      </c>
      <c r="L65" s="80">
        <f t="shared" si="24"/>
        <v>200</v>
      </c>
      <c r="M65" s="81">
        <v>100</v>
      </c>
      <c r="N65" s="80">
        <f t="shared" si="25"/>
        <v>200</v>
      </c>
      <c r="O65" s="84">
        <f t="shared" si="26"/>
        <v>300</v>
      </c>
      <c r="P65" s="73">
        <f t="shared" si="27"/>
        <v>600</v>
      </c>
      <c r="Q65" s="76" t="s">
        <v>325</v>
      </c>
      <c r="S65" s="87"/>
    </row>
    <row r="66" s="66" customFormat="1" ht="18" customHeight="1" spans="1:19">
      <c r="A66" s="73">
        <v>63</v>
      </c>
      <c r="B66" s="79" t="s">
        <v>326</v>
      </c>
      <c r="C66" s="79" t="s">
        <v>17</v>
      </c>
      <c r="D66" s="79">
        <v>8</v>
      </c>
      <c r="E66" s="79">
        <v>30</v>
      </c>
      <c r="F66" s="80">
        <f t="shared" si="21"/>
        <v>240</v>
      </c>
      <c r="G66" s="81"/>
      <c r="H66" s="80">
        <f t="shared" si="22"/>
        <v>0</v>
      </c>
      <c r="I66" s="81"/>
      <c r="J66" s="80">
        <f t="shared" si="23"/>
        <v>0</v>
      </c>
      <c r="K66" s="81"/>
      <c r="L66" s="80">
        <f t="shared" si="24"/>
        <v>0</v>
      </c>
      <c r="M66" s="81"/>
      <c r="N66" s="80">
        <f t="shared" si="25"/>
        <v>0</v>
      </c>
      <c r="O66" s="84">
        <f t="shared" si="26"/>
        <v>30</v>
      </c>
      <c r="P66" s="73">
        <f t="shared" si="27"/>
        <v>240</v>
      </c>
      <c r="Q66" s="76" t="s">
        <v>327</v>
      </c>
      <c r="S66" s="87"/>
    </row>
    <row r="67" s="66" customFormat="1" ht="18" customHeight="1" spans="1:19">
      <c r="A67" s="73">
        <v>64</v>
      </c>
      <c r="B67" s="79" t="s">
        <v>328</v>
      </c>
      <c r="C67" s="79" t="s">
        <v>17</v>
      </c>
      <c r="D67" s="79">
        <v>8</v>
      </c>
      <c r="E67" s="79">
        <v>20</v>
      </c>
      <c r="F67" s="80">
        <f t="shared" si="21"/>
        <v>160</v>
      </c>
      <c r="G67" s="81"/>
      <c r="H67" s="80">
        <f t="shared" si="22"/>
        <v>0</v>
      </c>
      <c r="I67" s="81"/>
      <c r="J67" s="80">
        <f t="shared" si="23"/>
        <v>0</v>
      </c>
      <c r="K67" s="81"/>
      <c r="L67" s="80">
        <f t="shared" si="24"/>
        <v>0</v>
      </c>
      <c r="M67" s="81"/>
      <c r="N67" s="80">
        <f t="shared" si="25"/>
        <v>0</v>
      </c>
      <c r="O67" s="84">
        <f t="shared" si="26"/>
        <v>20</v>
      </c>
      <c r="P67" s="73">
        <f t="shared" si="27"/>
        <v>160</v>
      </c>
      <c r="Q67" s="76" t="s">
        <v>327</v>
      </c>
      <c r="S67" s="87"/>
    </row>
    <row r="68" s="66" customFormat="1" ht="18" customHeight="1" spans="1:19">
      <c r="A68" s="73">
        <v>65</v>
      </c>
      <c r="B68" s="79" t="s">
        <v>329</v>
      </c>
      <c r="C68" s="79" t="s">
        <v>17</v>
      </c>
      <c r="D68" s="79">
        <v>30</v>
      </c>
      <c r="E68" s="79">
        <v>30</v>
      </c>
      <c r="F68" s="80">
        <f t="shared" si="21"/>
        <v>900</v>
      </c>
      <c r="G68" s="81"/>
      <c r="H68" s="80">
        <f t="shared" si="22"/>
        <v>0</v>
      </c>
      <c r="I68" s="81"/>
      <c r="J68" s="80">
        <f t="shared" si="23"/>
        <v>0</v>
      </c>
      <c r="K68" s="81"/>
      <c r="L68" s="80">
        <f t="shared" si="24"/>
        <v>0</v>
      </c>
      <c r="M68" s="81"/>
      <c r="N68" s="80">
        <f t="shared" si="25"/>
        <v>0</v>
      </c>
      <c r="O68" s="84">
        <f t="shared" si="26"/>
        <v>30</v>
      </c>
      <c r="P68" s="73">
        <f t="shared" si="27"/>
        <v>900</v>
      </c>
      <c r="Q68" s="76" t="s">
        <v>327</v>
      </c>
      <c r="S68" s="87"/>
    </row>
    <row r="69" s="66" customFormat="1" ht="18" customHeight="1" spans="1:19">
      <c r="A69" s="73">
        <v>66</v>
      </c>
      <c r="B69" s="79" t="s">
        <v>330</v>
      </c>
      <c r="C69" s="79" t="s">
        <v>38</v>
      </c>
      <c r="D69" s="79">
        <v>10</v>
      </c>
      <c r="E69" s="79">
        <v>10</v>
      </c>
      <c r="F69" s="80">
        <f t="shared" si="21"/>
        <v>100</v>
      </c>
      <c r="G69" s="81"/>
      <c r="H69" s="80">
        <f t="shared" si="22"/>
        <v>0</v>
      </c>
      <c r="I69" s="81"/>
      <c r="J69" s="80">
        <f t="shared" si="23"/>
        <v>0</v>
      </c>
      <c r="K69" s="81"/>
      <c r="L69" s="80">
        <f t="shared" si="24"/>
        <v>0</v>
      </c>
      <c r="M69" s="81"/>
      <c r="N69" s="80">
        <f t="shared" si="25"/>
        <v>0</v>
      </c>
      <c r="O69" s="84">
        <f t="shared" si="26"/>
        <v>10</v>
      </c>
      <c r="P69" s="73">
        <f t="shared" si="27"/>
        <v>100</v>
      </c>
      <c r="Q69" s="76" t="s">
        <v>327</v>
      </c>
      <c r="S69" s="87"/>
    </row>
    <row r="70" s="66" customFormat="1" ht="18" customHeight="1" spans="1:19">
      <c r="A70" s="73">
        <v>67</v>
      </c>
      <c r="B70" s="79" t="s">
        <v>331</v>
      </c>
      <c r="C70" s="79" t="s">
        <v>17</v>
      </c>
      <c r="D70" s="79">
        <v>20</v>
      </c>
      <c r="E70" s="79">
        <v>40</v>
      </c>
      <c r="F70" s="80">
        <f t="shared" si="21"/>
        <v>800</v>
      </c>
      <c r="G70" s="81"/>
      <c r="H70" s="80">
        <f t="shared" si="22"/>
        <v>0</v>
      </c>
      <c r="I70" s="81"/>
      <c r="J70" s="80">
        <f t="shared" si="23"/>
        <v>0</v>
      </c>
      <c r="K70" s="81"/>
      <c r="L70" s="80">
        <f t="shared" si="24"/>
        <v>0</v>
      </c>
      <c r="M70" s="81"/>
      <c r="N70" s="80">
        <f t="shared" si="25"/>
        <v>0</v>
      </c>
      <c r="O70" s="84">
        <f t="shared" si="26"/>
        <v>40</v>
      </c>
      <c r="P70" s="73">
        <f t="shared" si="27"/>
        <v>800</v>
      </c>
      <c r="Q70" s="76" t="s">
        <v>327</v>
      </c>
      <c r="S70" s="87"/>
    </row>
    <row r="71" s="66" customFormat="1" ht="17" customHeight="1" spans="1:17">
      <c r="A71" s="73">
        <v>68</v>
      </c>
      <c r="B71" s="76" t="s">
        <v>332</v>
      </c>
      <c r="C71" s="73" t="s">
        <v>17</v>
      </c>
      <c r="D71" s="73">
        <v>20</v>
      </c>
      <c r="E71" s="73">
        <v>50</v>
      </c>
      <c r="F71" s="80">
        <f t="shared" si="21"/>
        <v>1000</v>
      </c>
      <c r="G71" s="81"/>
      <c r="H71" s="80">
        <f t="shared" si="22"/>
        <v>0</v>
      </c>
      <c r="I71" s="81"/>
      <c r="J71" s="80">
        <f t="shared" si="23"/>
        <v>0</v>
      </c>
      <c r="K71" s="81"/>
      <c r="L71" s="80">
        <f t="shared" si="24"/>
        <v>0</v>
      </c>
      <c r="M71" s="81"/>
      <c r="N71" s="80">
        <f t="shared" si="25"/>
        <v>0</v>
      </c>
      <c r="O71" s="84">
        <f t="shared" si="26"/>
        <v>50</v>
      </c>
      <c r="P71" s="73">
        <f t="shared" si="27"/>
        <v>1000</v>
      </c>
      <c r="Q71" s="79"/>
    </row>
    <row r="72" s="66" customFormat="1" ht="17" customHeight="1" spans="1:17">
      <c r="A72" s="73">
        <v>69</v>
      </c>
      <c r="B72" s="76" t="s">
        <v>333</v>
      </c>
      <c r="C72" s="73" t="s">
        <v>17</v>
      </c>
      <c r="D72" s="73">
        <v>10</v>
      </c>
      <c r="E72" s="73">
        <v>30</v>
      </c>
      <c r="F72" s="80">
        <f t="shared" si="21"/>
        <v>300</v>
      </c>
      <c r="G72" s="81"/>
      <c r="H72" s="80">
        <f t="shared" si="22"/>
        <v>0</v>
      </c>
      <c r="I72" s="81"/>
      <c r="J72" s="80">
        <f t="shared" si="23"/>
        <v>0</v>
      </c>
      <c r="K72" s="81"/>
      <c r="L72" s="80">
        <f t="shared" si="24"/>
        <v>0</v>
      </c>
      <c r="M72" s="81"/>
      <c r="N72" s="80">
        <f t="shared" si="25"/>
        <v>0</v>
      </c>
      <c r="O72" s="84">
        <f t="shared" si="26"/>
        <v>30</v>
      </c>
      <c r="P72" s="73">
        <f t="shared" si="27"/>
        <v>300</v>
      </c>
      <c r="Q72" s="79"/>
    </row>
    <row r="73" s="66" customFormat="1" ht="17" customHeight="1" spans="1:17">
      <c r="A73" s="73">
        <v>70</v>
      </c>
      <c r="B73" s="76" t="s">
        <v>334</v>
      </c>
      <c r="C73" s="73" t="s">
        <v>17</v>
      </c>
      <c r="D73" s="73">
        <v>10</v>
      </c>
      <c r="E73" s="73">
        <v>20</v>
      </c>
      <c r="F73" s="80">
        <f t="shared" si="21"/>
        <v>200</v>
      </c>
      <c r="G73" s="81"/>
      <c r="H73" s="80">
        <f t="shared" si="22"/>
        <v>0</v>
      </c>
      <c r="I73" s="81"/>
      <c r="J73" s="80">
        <f t="shared" si="23"/>
        <v>0</v>
      </c>
      <c r="K73" s="81"/>
      <c r="L73" s="80">
        <f t="shared" si="24"/>
        <v>0</v>
      </c>
      <c r="M73" s="81"/>
      <c r="N73" s="80">
        <f t="shared" si="25"/>
        <v>0</v>
      </c>
      <c r="O73" s="84">
        <f t="shared" si="26"/>
        <v>20</v>
      </c>
      <c r="P73" s="73">
        <f t="shared" si="27"/>
        <v>200</v>
      </c>
      <c r="Q73" s="79"/>
    </row>
    <row r="74" s="66" customFormat="1" ht="17" customHeight="1" spans="1:17">
      <c r="A74" s="73">
        <v>71</v>
      </c>
      <c r="B74" s="76" t="s">
        <v>335</v>
      </c>
      <c r="C74" s="73" t="s">
        <v>17</v>
      </c>
      <c r="D74" s="73">
        <v>150</v>
      </c>
      <c r="E74" s="73">
        <v>2</v>
      </c>
      <c r="F74" s="80">
        <f t="shared" si="21"/>
        <v>300</v>
      </c>
      <c r="G74" s="81"/>
      <c r="H74" s="80">
        <f t="shared" si="22"/>
        <v>0</v>
      </c>
      <c r="I74" s="81"/>
      <c r="J74" s="80">
        <f t="shared" si="23"/>
        <v>0</v>
      </c>
      <c r="K74" s="81"/>
      <c r="L74" s="80">
        <f t="shared" si="24"/>
        <v>0</v>
      </c>
      <c r="M74" s="81"/>
      <c r="N74" s="80">
        <f t="shared" si="25"/>
        <v>0</v>
      </c>
      <c r="O74" s="84">
        <f t="shared" si="26"/>
        <v>2</v>
      </c>
      <c r="P74" s="73">
        <f t="shared" si="27"/>
        <v>300</v>
      </c>
      <c r="Q74" s="79"/>
    </row>
    <row r="75" s="66" customFormat="1" ht="17" customHeight="1" spans="1:17">
      <c r="A75" s="73">
        <v>72</v>
      </c>
      <c r="B75" s="76" t="s">
        <v>336</v>
      </c>
      <c r="C75" s="73" t="s">
        <v>17</v>
      </c>
      <c r="D75" s="73">
        <v>200</v>
      </c>
      <c r="E75" s="73">
        <v>1</v>
      </c>
      <c r="F75" s="80">
        <f t="shared" si="21"/>
        <v>200</v>
      </c>
      <c r="G75" s="81"/>
      <c r="H75" s="80">
        <f t="shared" si="22"/>
        <v>0</v>
      </c>
      <c r="I75" s="81"/>
      <c r="J75" s="80">
        <f t="shared" si="23"/>
        <v>0</v>
      </c>
      <c r="K75" s="81"/>
      <c r="L75" s="80">
        <f t="shared" si="24"/>
        <v>0</v>
      </c>
      <c r="M75" s="81"/>
      <c r="N75" s="80">
        <f t="shared" si="25"/>
        <v>0</v>
      </c>
      <c r="O75" s="84">
        <f t="shared" si="26"/>
        <v>1</v>
      </c>
      <c r="P75" s="73">
        <f t="shared" si="27"/>
        <v>200</v>
      </c>
      <c r="Q75" s="79" t="s">
        <v>337</v>
      </c>
    </row>
    <row r="76" s="66" customFormat="1" ht="17" customHeight="1" spans="1:17">
      <c r="A76" s="73">
        <v>73</v>
      </c>
      <c r="B76" s="76"/>
      <c r="C76" s="73"/>
      <c r="D76" s="73"/>
      <c r="E76" s="73"/>
      <c r="F76" s="81">
        <f t="shared" ref="F76:J76" si="28">SUM(F5:F75)</f>
        <v>18645</v>
      </c>
      <c r="G76" s="81"/>
      <c r="H76" s="81">
        <f t="shared" si="28"/>
        <v>2650</v>
      </c>
      <c r="I76" s="81"/>
      <c r="J76" s="81">
        <f t="shared" si="28"/>
        <v>198</v>
      </c>
      <c r="K76" s="81"/>
      <c r="L76" s="81">
        <f t="shared" ref="L76:P76" si="29">SUM(L5:L75)</f>
        <v>450</v>
      </c>
      <c r="M76" s="81"/>
      <c r="N76" s="81">
        <f t="shared" si="29"/>
        <v>720</v>
      </c>
      <c r="O76" s="81"/>
      <c r="P76" s="81">
        <f t="shared" si="29"/>
        <v>22663</v>
      </c>
      <c r="Q76" s="79"/>
    </row>
    <row r="78" s="66" customFormat="1" spans="2:12">
      <c r="B78" s="67" t="s">
        <v>86</v>
      </c>
      <c r="L78" s="66" t="s">
        <v>87</v>
      </c>
    </row>
  </sheetData>
  <mergeCells count="13">
    <mergeCell ref="A1:Q1"/>
    <mergeCell ref="A2:E2"/>
    <mergeCell ref="E3:F3"/>
    <mergeCell ref="G3:H3"/>
    <mergeCell ref="I3:J3"/>
    <mergeCell ref="K3:L3"/>
    <mergeCell ref="M3:N3"/>
    <mergeCell ref="O3:P3"/>
    <mergeCell ref="A3:A4"/>
    <mergeCell ref="B3:B4"/>
    <mergeCell ref="C3:C4"/>
    <mergeCell ref="D3:D4"/>
    <mergeCell ref="Q3:Q4"/>
  </mergeCells>
  <hyperlinks>
    <hyperlink ref="Q41" r:id="rId1" display="手摇式喷雾" tooltip="https://item.taobao.com/item.htm?priceTId=213e360317393338049986741e0643&amp;utparam={&quot;aplus_abtest&quot;:&quot;cabe18b1e5eb650044b5c054cb9f70de&quot;}&amp;id=862869203868&amp;ns=1&amp;abbucket=14&amp;xxc=taobaoSearch&amp;skuId=5853525551345"/>
  </hyperlinks>
  <pageMargins left="0.118055555555556" right="0.25" top="0.511805555555556" bottom="0.75" header="0.298611111111111" footer="0.298611111111111"/>
  <pageSetup paperSize="9" scale="9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opLeftCell="A8" workbookViewId="0">
      <selection activeCell="H19" sqref="H19"/>
    </sheetView>
  </sheetViews>
  <sheetFormatPr defaultColWidth="9" defaultRowHeight="13.5" outlineLevelCol="7"/>
  <cols>
    <col min="1" max="1" width="5.13333333333333" style="62" customWidth="1"/>
    <col min="2" max="2" width="26.8916666666667" style="62" customWidth="1"/>
    <col min="3" max="3" width="25.4416666666667" style="62" customWidth="1"/>
    <col min="4" max="4" width="5.13333333333333" style="62" customWidth="1"/>
    <col min="5" max="7" width="9.33333333333333" style="62" customWidth="1"/>
    <col min="8" max="8" width="36.3333333333333" style="62" customWidth="1"/>
    <col min="9" max="16384" width="9" style="62"/>
  </cols>
  <sheetData>
    <row r="1" s="62" customFormat="1" ht="57" customHeight="1" spans="1:8">
      <c r="A1" s="63" t="s">
        <v>338</v>
      </c>
      <c r="B1" s="63"/>
      <c r="C1" s="63"/>
      <c r="D1" s="63"/>
      <c r="E1" s="63"/>
      <c r="F1" s="63"/>
      <c r="G1" s="63"/>
      <c r="H1" s="63"/>
    </row>
    <row r="2" s="62" customFormat="1" ht="20" customHeight="1" spans="1:8">
      <c r="A2" s="64" t="s">
        <v>2</v>
      </c>
      <c r="B2" s="64" t="s">
        <v>3</v>
      </c>
      <c r="C2" s="64" t="s">
        <v>339</v>
      </c>
      <c r="D2" s="64" t="s">
        <v>4</v>
      </c>
      <c r="E2" s="64" t="s">
        <v>13</v>
      </c>
      <c r="F2" s="64" t="s">
        <v>5</v>
      </c>
      <c r="G2" s="64" t="s">
        <v>125</v>
      </c>
      <c r="H2" s="64" t="s">
        <v>12</v>
      </c>
    </row>
    <row r="3" s="62" customFormat="1" ht="30" customHeight="1" spans="1:8">
      <c r="A3" s="64">
        <v>1</v>
      </c>
      <c r="B3" s="64" t="s">
        <v>340</v>
      </c>
      <c r="C3" s="64"/>
      <c r="D3" s="64" t="s">
        <v>121</v>
      </c>
      <c r="E3" s="64">
        <v>5</v>
      </c>
      <c r="F3" s="64">
        <v>60</v>
      </c>
      <c r="G3" s="64">
        <f t="shared" ref="G3:G9" si="0">E3*F3</f>
        <v>300</v>
      </c>
      <c r="H3" s="65"/>
    </row>
    <row r="4" s="62" customFormat="1" ht="30" customHeight="1" spans="1:8">
      <c r="A4" s="64">
        <v>2</v>
      </c>
      <c r="B4" s="64" t="s">
        <v>341</v>
      </c>
      <c r="C4" s="64"/>
      <c r="D4" s="64" t="s">
        <v>17</v>
      </c>
      <c r="E4" s="64">
        <v>4</v>
      </c>
      <c r="F4" s="64">
        <v>40</v>
      </c>
      <c r="G4" s="64">
        <f t="shared" si="0"/>
        <v>160</v>
      </c>
      <c r="H4" s="65"/>
    </row>
    <row r="5" s="62" customFormat="1" ht="30" customHeight="1" spans="1:8">
      <c r="A5" s="64">
        <v>3</v>
      </c>
      <c r="B5" s="64" t="s">
        <v>342</v>
      </c>
      <c r="C5" s="64"/>
      <c r="D5" s="64" t="s">
        <v>17</v>
      </c>
      <c r="E5" s="64">
        <v>8</v>
      </c>
      <c r="F5" s="64">
        <v>20</v>
      </c>
      <c r="G5" s="64">
        <f t="shared" si="0"/>
        <v>160</v>
      </c>
      <c r="H5" s="65"/>
    </row>
    <row r="6" s="62" customFormat="1" ht="30" customHeight="1" spans="1:8">
      <c r="A6" s="64">
        <v>4</v>
      </c>
      <c r="B6" s="64" t="s">
        <v>343</v>
      </c>
      <c r="C6" s="64"/>
      <c r="D6" s="64" t="s">
        <v>17</v>
      </c>
      <c r="E6" s="64">
        <v>10</v>
      </c>
      <c r="F6" s="64">
        <v>15</v>
      </c>
      <c r="G6" s="64">
        <f t="shared" si="0"/>
        <v>150</v>
      </c>
      <c r="H6" s="65"/>
    </row>
    <row r="7" s="62" customFormat="1" ht="30" customHeight="1" spans="1:8">
      <c r="A7" s="64">
        <v>5</v>
      </c>
      <c r="B7" s="64" t="s">
        <v>344</v>
      </c>
      <c r="C7" s="64"/>
      <c r="D7" s="64" t="s">
        <v>140</v>
      </c>
      <c r="E7" s="64">
        <v>4</v>
      </c>
      <c r="F7" s="64">
        <v>20</v>
      </c>
      <c r="G7" s="64">
        <f t="shared" si="0"/>
        <v>80</v>
      </c>
      <c r="H7" s="65"/>
    </row>
    <row r="8" s="62" customFormat="1" ht="30" customHeight="1" spans="1:8">
      <c r="A8" s="64">
        <v>6</v>
      </c>
      <c r="B8" s="64" t="s">
        <v>345</v>
      </c>
      <c r="C8" s="64"/>
      <c r="D8" s="64" t="s">
        <v>17</v>
      </c>
      <c r="E8" s="64">
        <v>2</v>
      </c>
      <c r="F8" s="64">
        <v>30</v>
      </c>
      <c r="G8" s="64">
        <f t="shared" si="0"/>
        <v>60</v>
      </c>
      <c r="H8" s="65"/>
    </row>
    <row r="9" s="62" customFormat="1" ht="30" customHeight="1" spans="1:8">
      <c r="A9" s="64">
        <v>7</v>
      </c>
      <c r="B9" s="64" t="s">
        <v>346</v>
      </c>
      <c r="C9" s="65"/>
      <c r="D9" s="64" t="s">
        <v>121</v>
      </c>
      <c r="E9" s="64">
        <v>4</v>
      </c>
      <c r="F9" s="64">
        <v>150</v>
      </c>
      <c r="G9" s="64">
        <f t="shared" si="0"/>
        <v>600</v>
      </c>
      <c r="H9" s="65" t="s">
        <v>347</v>
      </c>
    </row>
    <row r="10" s="62" customFormat="1" ht="30" customHeight="1" spans="1:8">
      <c r="A10" s="64">
        <v>8</v>
      </c>
      <c r="B10" s="64" t="s">
        <v>346</v>
      </c>
      <c r="C10" s="64"/>
      <c r="D10" s="64" t="s">
        <v>121</v>
      </c>
      <c r="E10" s="64">
        <v>2</v>
      </c>
      <c r="F10" s="64">
        <v>30</v>
      </c>
      <c r="G10" s="64">
        <v>60</v>
      </c>
      <c r="H10" s="65" t="s">
        <v>348</v>
      </c>
    </row>
    <row r="11" s="62" customFormat="1" ht="30" customHeight="1" spans="1:8">
      <c r="A11" s="64">
        <v>9</v>
      </c>
      <c r="B11" s="64"/>
      <c r="C11" s="64"/>
      <c r="D11" s="64"/>
      <c r="E11" s="64"/>
      <c r="F11" s="64"/>
      <c r="G11" s="64"/>
      <c r="H11" s="65"/>
    </row>
    <row r="12" s="62" customFormat="1" ht="30" customHeight="1" spans="1:8">
      <c r="A12" s="64">
        <v>10</v>
      </c>
      <c r="B12" s="64"/>
      <c r="C12" s="64"/>
      <c r="D12" s="64"/>
      <c r="E12" s="64"/>
      <c r="F12" s="64"/>
      <c r="G12" s="64"/>
      <c r="H12" s="65"/>
    </row>
    <row r="13" s="62" customFormat="1" ht="30" customHeight="1" spans="1:8">
      <c r="A13" s="64">
        <v>11</v>
      </c>
      <c r="B13" s="64" t="s">
        <v>11</v>
      </c>
      <c r="C13" s="64"/>
      <c r="D13" s="64"/>
      <c r="E13" s="64"/>
      <c r="F13" s="64"/>
      <c r="G13" s="64">
        <f>SUM(G3:G10)</f>
        <v>1570</v>
      </c>
      <c r="H13" s="65"/>
    </row>
    <row r="14" spans="2:7">
      <c r="B14" s="62" t="s">
        <v>221</v>
      </c>
      <c r="G14" s="62" t="s">
        <v>349</v>
      </c>
    </row>
    <row r="15" spans="7:7">
      <c r="G15" s="62" t="s">
        <v>350</v>
      </c>
    </row>
  </sheetData>
  <mergeCells count="1">
    <mergeCell ref="A1:H1"/>
  </mergeCells>
  <pageMargins left="0.75" right="0.75" top="1" bottom="1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workbookViewId="0">
      <selection activeCell="F26" sqref="F26"/>
    </sheetView>
  </sheetViews>
  <sheetFormatPr defaultColWidth="9" defaultRowHeight="13.5"/>
  <cols>
    <col min="1" max="1" width="6.38333333333333" style="11" customWidth="1"/>
    <col min="2" max="2" width="28" style="11" customWidth="1"/>
    <col min="3" max="3" width="14.6333333333333" style="11" customWidth="1"/>
    <col min="4" max="4" width="17.2583333333333" style="11" customWidth="1"/>
    <col min="5" max="5" width="20.8833333333333" style="11" customWidth="1"/>
    <col min="6" max="6" width="19.1333333333333" style="11" customWidth="1"/>
    <col min="7" max="7" width="10.8916666666667" style="11" customWidth="1"/>
    <col min="8" max="16383" width="9" style="11"/>
    <col min="16384" max="16384" width="9" style="43"/>
  </cols>
  <sheetData>
    <row r="1" s="11" customFormat="1" ht="62" customHeight="1" spans="1:7">
      <c r="A1" s="57" t="s">
        <v>351</v>
      </c>
      <c r="B1" s="57"/>
      <c r="C1" s="57"/>
      <c r="D1" s="57"/>
      <c r="E1" s="57"/>
      <c r="F1" s="57"/>
      <c r="G1" s="57"/>
    </row>
    <row r="2" s="11" customFormat="1" ht="29" customHeight="1" spans="1:8">
      <c r="A2" s="5" t="s">
        <v>2</v>
      </c>
      <c r="B2" s="5" t="s">
        <v>352</v>
      </c>
      <c r="C2" s="5" t="s">
        <v>4</v>
      </c>
      <c r="D2" s="5" t="s">
        <v>13</v>
      </c>
      <c r="E2" s="5" t="s">
        <v>5</v>
      </c>
      <c r="F2" s="5" t="s">
        <v>353</v>
      </c>
      <c r="G2" s="5" t="s">
        <v>12</v>
      </c>
      <c r="H2" s="1"/>
    </row>
    <row r="3" s="11" customFormat="1" ht="29" customHeight="1" spans="1:8">
      <c r="A3" s="8">
        <v>1</v>
      </c>
      <c r="B3" s="60" t="s">
        <v>6</v>
      </c>
      <c r="C3" s="8" t="s">
        <v>354</v>
      </c>
      <c r="D3" s="58">
        <f t="shared" ref="D3:D7" si="0">F3/E3</f>
        <v>115384.615384615</v>
      </c>
      <c r="E3" s="59">
        <v>0.39</v>
      </c>
      <c r="F3" s="59">
        <v>45000</v>
      </c>
      <c r="G3" s="20"/>
      <c r="H3" s="61"/>
    </row>
    <row r="4" s="11" customFormat="1" ht="29" customHeight="1" spans="1:8">
      <c r="A4" s="8">
        <v>2</v>
      </c>
      <c r="B4" s="60" t="s">
        <v>7</v>
      </c>
      <c r="C4" s="8" t="s">
        <v>354</v>
      </c>
      <c r="D4" s="58">
        <f t="shared" si="0"/>
        <v>76923.0769230769</v>
      </c>
      <c r="E4" s="59">
        <v>0.39</v>
      </c>
      <c r="F4" s="59">
        <v>30000</v>
      </c>
      <c r="G4" s="20"/>
      <c r="H4" s="61"/>
    </row>
    <row r="5" s="11" customFormat="1" ht="29" customHeight="1" spans="1:8">
      <c r="A5" s="8">
        <v>3</v>
      </c>
      <c r="B5" s="60" t="s">
        <v>8</v>
      </c>
      <c r="C5" s="8" t="s">
        <v>354</v>
      </c>
      <c r="D5" s="58">
        <f t="shared" si="0"/>
        <v>10256.4102564103</v>
      </c>
      <c r="E5" s="59">
        <v>0.39</v>
      </c>
      <c r="F5" s="60">
        <v>4000</v>
      </c>
      <c r="G5" s="20"/>
      <c r="H5" s="61"/>
    </row>
    <row r="6" s="11" customFormat="1" ht="29" customHeight="1" spans="1:8">
      <c r="A6" s="8">
        <v>4</v>
      </c>
      <c r="B6" s="60" t="s">
        <v>9</v>
      </c>
      <c r="C6" s="8" t="s">
        <v>354</v>
      </c>
      <c r="D6" s="58">
        <f t="shared" si="0"/>
        <v>15384.6153846154</v>
      </c>
      <c r="E6" s="59">
        <v>0.39</v>
      </c>
      <c r="F6" s="60">
        <v>6000</v>
      </c>
      <c r="G6" s="20"/>
      <c r="H6" s="61"/>
    </row>
    <row r="7" s="11" customFormat="1" ht="29" customHeight="1" spans="1:8">
      <c r="A7" s="8">
        <v>5</v>
      </c>
      <c r="B7" s="60" t="s">
        <v>10</v>
      </c>
      <c r="C7" s="8" t="s">
        <v>354</v>
      </c>
      <c r="D7" s="58">
        <f t="shared" si="0"/>
        <v>12820.5128205128</v>
      </c>
      <c r="E7" s="59">
        <v>0.39</v>
      </c>
      <c r="F7" s="60">
        <v>5000</v>
      </c>
      <c r="G7" s="8"/>
      <c r="H7" s="1"/>
    </row>
    <row r="8" s="11" customFormat="1" ht="29" customHeight="1" spans="1:7">
      <c r="A8" s="8"/>
      <c r="B8" s="60"/>
      <c r="C8" s="60"/>
      <c r="D8" s="60"/>
      <c r="E8" s="60"/>
      <c r="F8" s="20"/>
      <c r="G8" s="8"/>
    </row>
    <row r="9" s="11" customFormat="1" ht="29" customHeight="1" spans="1:7">
      <c r="A9" s="8"/>
      <c r="B9" s="60" t="s">
        <v>355</v>
      </c>
      <c r="C9" s="60"/>
      <c r="D9" s="60"/>
      <c r="E9" s="60"/>
      <c r="F9" s="8">
        <f>SUM(F3:F8)</f>
        <v>90000</v>
      </c>
      <c r="G9" s="8"/>
    </row>
    <row r="10" s="11" customFormat="1" ht="21.95" customHeight="1" spans="1:9">
      <c r="A10" s="39"/>
      <c r="B10" s="40" t="s">
        <v>221</v>
      </c>
      <c r="C10" s="40"/>
      <c r="D10" s="19" t="s">
        <v>222</v>
      </c>
      <c r="E10" s="19"/>
      <c r="F10" s="19"/>
      <c r="G10" s="19"/>
      <c r="H10" s="19"/>
      <c r="I10" s="19"/>
    </row>
    <row r="11" s="11" customFormat="1"/>
    <row r="12" s="11" customFormat="1"/>
    <row r="13" s="11" customFormat="1"/>
    <row r="14" s="11" customFormat="1"/>
    <row r="15" s="11" customFormat="1" spans="4:4">
      <c r="D15" s="15"/>
    </row>
  </sheetData>
  <mergeCells count="3">
    <mergeCell ref="A1:G1"/>
    <mergeCell ref="D10:G10"/>
    <mergeCell ref="H10:I10"/>
  </mergeCells>
  <pageMargins left="0.75" right="0.75" top="1" bottom="1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workbookViewId="0">
      <selection activeCell="F3" sqref="F3"/>
    </sheetView>
  </sheetViews>
  <sheetFormatPr defaultColWidth="9" defaultRowHeight="13.5"/>
  <cols>
    <col min="1" max="1" width="6.38333333333333" style="11" customWidth="1"/>
    <col min="2" max="2" width="28" style="11" customWidth="1"/>
    <col min="3" max="3" width="14.6333333333333" style="11" customWidth="1"/>
    <col min="4" max="4" width="17.2583333333333" style="11" customWidth="1"/>
    <col min="5" max="5" width="20.8833333333333" style="11" customWidth="1"/>
    <col min="6" max="7" width="19.1333333333333" style="11" customWidth="1"/>
    <col min="8" max="16383" width="9" style="11"/>
    <col min="16384" max="16384" width="9" style="43"/>
  </cols>
  <sheetData>
    <row r="1" s="11" customFormat="1" ht="62" customHeight="1" spans="1:7">
      <c r="A1" s="57" t="s">
        <v>356</v>
      </c>
      <c r="B1" s="57"/>
      <c r="C1" s="57"/>
      <c r="D1" s="57"/>
      <c r="E1" s="57"/>
      <c r="F1" s="57"/>
      <c r="G1" s="57"/>
    </row>
    <row r="2" s="11" customFormat="1" ht="29" customHeight="1" spans="1:8">
      <c r="A2" s="5" t="s">
        <v>2</v>
      </c>
      <c r="B2" s="5" t="s">
        <v>352</v>
      </c>
      <c r="C2" s="5" t="s">
        <v>4</v>
      </c>
      <c r="D2" s="5" t="s">
        <v>13</v>
      </c>
      <c r="E2" s="5" t="s">
        <v>5</v>
      </c>
      <c r="F2" s="5" t="s">
        <v>353</v>
      </c>
      <c r="G2" s="5" t="s">
        <v>12</v>
      </c>
      <c r="H2" s="1"/>
    </row>
    <row r="3" s="11" customFormat="1" ht="29" customHeight="1" spans="1:8">
      <c r="A3" s="5"/>
      <c r="B3" s="5" t="s">
        <v>6</v>
      </c>
      <c r="C3" s="8" t="s">
        <v>354</v>
      </c>
      <c r="D3" s="58">
        <f t="shared" ref="D3:D7" si="0">F3/E3</f>
        <v>244153.846153846</v>
      </c>
      <c r="E3" s="59">
        <v>0.39</v>
      </c>
      <c r="F3" s="5">
        <v>95220</v>
      </c>
      <c r="G3" s="5"/>
      <c r="H3" s="1"/>
    </row>
    <row r="4" s="11" customFormat="1" ht="29" customHeight="1" spans="1:8">
      <c r="A4" s="8">
        <v>1</v>
      </c>
      <c r="B4" s="60" t="s">
        <v>7</v>
      </c>
      <c r="C4" s="8" t="s">
        <v>354</v>
      </c>
      <c r="D4" s="58">
        <f t="shared" si="0"/>
        <v>89743.5897435897</v>
      </c>
      <c r="E4" s="59">
        <v>0.39</v>
      </c>
      <c r="F4" s="59">
        <v>35000</v>
      </c>
      <c r="G4" s="20"/>
      <c r="H4" s="61"/>
    </row>
    <row r="5" s="11" customFormat="1" ht="29" customHeight="1" spans="1:8">
      <c r="A5" s="8">
        <v>2</v>
      </c>
      <c r="B5" s="60" t="s">
        <v>8</v>
      </c>
      <c r="C5" s="8" t="s">
        <v>354</v>
      </c>
      <c r="D5" s="58">
        <f t="shared" si="0"/>
        <v>12820.5128205128</v>
      </c>
      <c r="E5" s="59">
        <v>0.39</v>
      </c>
      <c r="F5" s="60">
        <v>5000</v>
      </c>
      <c r="G5" s="20"/>
      <c r="H5" s="61"/>
    </row>
    <row r="6" s="11" customFormat="1" ht="29" customHeight="1" spans="1:8">
      <c r="A6" s="8">
        <v>3</v>
      </c>
      <c r="B6" s="60" t="s">
        <v>9</v>
      </c>
      <c r="C6" s="8" t="s">
        <v>354</v>
      </c>
      <c r="D6" s="58">
        <f t="shared" si="0"/>
        <v>15384.6153846154</v>
      </c>
      <c r="E6" s="59">
        <v>0.39</v>
      </c>
      <c r="F6" s="60">
        <v>6000</v>
      </c>
      <c r="G6" s="20"/>
      <c r="H6" s="61"/>
    </row>
    <row r="7" s="11" customFormat="1" ht="29" customHeight="1" spans="1:8">
      <c r="A7" s="8">
        <v>4</v>
      </c>
      <c r="B7" s="60" t="s">
        <v>10</v>
      </c>
      <c r="C7" s="8" t="s">
        <v>354</v>
      </c>
      <c r="D7" s="58">
        <f t="shared" si="0"/>
        <v>15384.6153846154</v>
      </c>
      <c r="E7" s="59">
        <v>0.39</v>
      </c>
      <c r="F7" s="60">
        <v>6000</v>
      </c>
      <c r="G7" s="8"/>
      <c r="H7" s="1"/>
    </row>
    <row r="8" s="11" customFormat="1" ht="29" customHeight="1" spans="1:7">
      <c r="A8" s="8"/>
      <c r="B8" s="60"/>
      <c r="C8" s="60"/>
      <c r="D8" s="60"/>
      <c r="E8" s="60"/>
      <c r="F8" s="20"/>
      <c r="G8" s="8"/>
    </row>
    <row r="9" s="11" customFormat="1" ht="29" customHeight="1" spans="1:7">
      <c r="A9" s="8"/>
      <c r="B9" s="60" t="s">
        <v>355</v>
      </c>
      <c r="C9" s="60"/>
      <c r="D9" s="60"/>
      <c r="E9" s="60"/>
      <c r="F9" s="8">
        <f>SUM(F3:F8)</f>
        <v>147220</v>
      </c>
      <c r="G9" s="8"/>
    </row>
    <row r="10" s="11" customFormat="1" ht="21.95" customHeight="1" spans="1:9">
      <c r="A10" s="39"/>
      <c r="B10" s="40" t="s">
        <v>221</v>
      </c>
      <c r="C10" s="40"/>
      <c r="D10" s="19" t="s">
        <v>222</v>
      </c>
      <c r="E10" s="19"/>
      <c r="F10" s="19"/>
      <c r="G10" s="19"/>
      <c r="H10" s="19"/>
      <c r="I10" s="19"/>
    </row>
    <row r="11" s="11" customFormat="1"/>
    <row r="12" s="11" customFormat="1"/>
    <row r="13" s="11" customFormat="1"/>
    <row r="14" s="11" customFormat="1"/>
    <row r="15" s="11" customFormat="1" spans="4:4">
      <c r="D15" s="15"/>
    </row>
  </sheetData>
  <mergeCells count="3">
    <mergeCell ref="A1:G1"/>
    <mergeCell ref="D10:G10"/>
    <mergeCell ref="H10:I10"/>
  </mergeCells>
  <pageMargins left="0.75" right="0.75" top="1" bottom="1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$A1:$XFD1048576"/>
    </sheetView>
  </sheetViews>
  <sheetFormatPr defaultColWidth="9" defaultRowHeight="13.5"/>
  <cols>
    <col min="1" max="1" width="6.5" style="1" customWidth="1"/>
    <col min="2" max="2" width="10.775" style="1" customWidth="1"/>
    <col min="3" max="3" width="7.25833333333333" style="1" customWidth="1"/>
    <col min="4" max="4" width="11.1333333333333" style="2" customWidth="1"/>
    <col min="5" max="5" width="14.3333333333333" style="1" customWidth="1"/>
    <col min="6" max="6" width="7.225" style="1" customWidth="1"/>
    <col min="7" max="7" width="22.8833333333333" style="1" customWidth="1"/>
    <col min="8" max="16384" width="9" style="1"/>
  </cols>
  <sheetData>
    <row r="1" s="1" customFormat="1" ht="39" customHeight="1" spans="1:7">
      <c r="A1" s="3" t="s">
        <v>357</v>
      </c>
      <c r="B1" s="4"/>
      <c r="C1" s="4"/>
      <c r="D1" s="4"/>
      <c r="E1" s="4"/>
      <c r="F1" s="4"/>
      <c r="G1" s="4"/>
    </row>
    <row r="2" s="1" customFormat="1" ht="39" customHeight="1" spans="1:7">
      <c r="A2" s="5" t="s">
        <v>2</v>
      </c>
      <c r="B2" s="5" t="s">
        <v>3</v>
      </c>
      <c r="C2" s="6" t="s">
        <v>4</v>
      </c>
      <c r="D2" s="6" t="s">
        <v>5</v>
      </c>
      <c r="E2" s="7" t="s">
        <v>13</v>
      </c>
      <c r="F2" s="8" t="s">
        <v>11</v>
      </c>
      <c r="G2" s="5" t="s">
        <v>12</v>
      </c>
    </row>
    <row r="3" s="1" customFormat="1" ht="34" customHeight="1" spans="1:7">
      <c r="A3" s="5"/>
      <c r="B3" s="5"/>
      <c r="C3" s="6"/>
      <c r="D3" s="6"/>
      <c r="E3" s="7"/>
      <c r="F3" s="8"/>
      <c r="G3" s="5"/>
    </row>
    <row r="4" s="1" customFormat="1" ht="47" customHeight="1" spans="1:9">
      <c r="A4" s="5">
        <v>1</v>
      </c>
      <c r="B4" s="8" t="s">
        <v>6</v>
      </c>
      <c r="C4" s="8" t="s">
        <v>358</v>
      </c>
      <c r="D4" s="55">
        <v>2.6</v>
      </c>
      <c r="E4" s="7">
        <f t="shared" ref="E4:E8" si="0">F4/D4</f>
        <v>8846.15384615385</v>
      </c>
      <c r="F4" s="5">
        <v>23000</v>
      </c>
      <c r="G4" s="5"/>
      <c r="I4" s="10"/>
    </row>
    <row r="5" s="1" customFormat="1" ht="47" customHeight="1" spans="1:9">
      <c r="A5" s="5">
        <v>2</v>
      </c>
      <c r="B5" s="8" t="s">
        <v>8</v>
      </c>
      <c r="C5" s="8" t="s">
        <v>358</v>
      </c>
      <c r="D5" s="55">
        <v>2.6</v>
      </c>
      <c r="E5" s="7">
        <f t="shared" si="0"/>
        <v>1153.84615384615</v>
      </c>
      <c r="F5" s="5">
        <v>3000</v>
      </c>
      <c r="G5" s="5"/>
      <c r="I5" s="10"/>
    </row>
    <row r="6" s="1" customFormat="1" ht="47" customHeight="1" spans="1:9">
      <c r="A6" s="5">
        <v>3</v>
      </c>
      <c r="B6" s="56" t="s">
        <v>7</v>
      </c>
      <c r="C6" s="8" t="s">
        <v>358</v>
      </c>
      <c r="D6" s="55">
        <v>2.6</v>
      </c>
      <c r="E6" s="7">
        <f t="shared" si="0"/>
        <v>8653.84615384615</v>
      </c>
      <c r="F6" s="5">
        <v>22500</v>
      </c>
      <c r="G6" s="5"/>
      <c r="I6" s="10"/>
    </row>
    <row r="7" s="1" customFormat="1" ht="47" customHeight="1" spans="1:7">
      <c r="A7" s="5">
        <v>4</v>
      </c>
      <c r="B7" s="8" t="s">
        <v>9</v>
      </c>
      <c r="C7" s="8" t="s">
        <v>358</v>
      </c>
      <c r="D7" s="55">
        <v>2.6</v>
      </c>
      <c r="E7" s="7">
        <f t="shared" si="0"/>
        <v>1923.07692307692</v>
      </c>
      <c r="F7" s="5">
        <v>5000</v>
      </c>
      <c r="G7" s="5"/>
    </row>
    <row r="8" s="1" customFormat="1" ht="47" customHeight="1" spans="1:7">
      <c r="A8" s="5">
        <v>5</v>
      </c>
      <c r="B8" s="8" t="s">
        <v>10</v>
      </c>
      <c r="C8" s="8" t="s">
        <v>358</v>
      </c>
      <c r="D8" s="55">
        <v>2.6</v>
      </c>
      <c r="E8" s="7">
        <f t="shared" si="0"/>
        <v>2500</v>
      </c>
      <c r="F8" s="5">
        <v>6500</v>
      </c>
      <c r="G8" s="5"/>
    </row>
    <row r="9" s="1" customFormat="1" ht="47" customHeight="1" spans="1:7">
      <c r="A9" s="5">
        <v>6</v>
      </c>
      <c r="B9" s="8"/>
      <c r="C9" s="8"/>
      <c r="D9" s="55"/>
      <c r="E9" s="5"/>
      <c r="F9" s="5"/>
      <c r="G9" s="5"/>
    </row>
    <row r="10" s="1" customFormat="1" ht="47" customHeight="1" spans="1:7">
      <c r="A10" s="5">
        <v>7</v>
      </c>
      <c r="B10" s="8"/>
      <c r="C10" s="8"/>
      <c r="D10" s="55"/>
      <c r="E10" s="5"/>
      <c r="F10" s="5"/>
      <c r="G10" s="5"/>
    </row>
    <row r="11" s="1" customFormat="1" ht="47" customHeight="1" spans="1:7">
      <c r="A11" s="5">
        <v>8</v>
      </c>
      <c r="B11" s="8"/>
      <c r="C11" s="8"/>
      <c r="D11" s="55"/>
      <c r="E11" s="5"/>
      <c r="F11" s="5"/>
      <c r="G11" s="5"/>
    </row>
    <row r="12" s="1" customFormat="1" ht="47" customHeight="1" spans="1:7">
      <c r="A12" s="5">
        <v>9</v>
      </c>
      <c r="B12" s="8"/>
      <c r="C12" s="8"/>
      <c r="D12" s="8"/>
      <c r="E12" s="5"/>
      <c r="F12" s="5"/>
      <c r="G12" s="5"/>
    </row>
    <row r="13" s="1" customFormat="1" ht="47" customHeight="1" spans="1:7">
      <c r="A13" s="5">
        <v>10</v>
      </c>
      <c r="B13" s="5" t="s">
        <v>85</v>
      </c>
      <c r="C13" s="5"/>
      <c r="D13" s="5"/>
      <c r="E13" s="5">
        <f>SUM(E4:E12)</f>
        <v>23076.9230769231</v>
      </c>
      <c r="F13" s="5">
        <f>SUM(F4:F12)</f>
        <v>60000</v>
      </c>
      <c r="G13" s="5"/>
    </row>
    <row r="14" s="1" customFormat="1" ht="38" customHeight="1" spans="2:5">
      <c r="B14" s="1" t="s">
        <v>359</v>
      </c>
      <c r="E14" s="1" t="s">
        <v>360</v>
      </c>
    </row>
  </sheetData>
  <mergeCells count="8">
    <mergeCell ref="A1:G1"/>
    <mergeCell ref="A2:A3"/>
    <mergeCell ref="B2:B3"/>
    <mergeCell ref="C2:C3"/>
    <mergeCell ref="D2:D3"/>
    <mergeCell ref="E2:E3"/>
    <mergeCell ref="F2:F3"/>
    <mergeCell ref="G2:G3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0" sqref="A10:K10"/>
    </sheetView>
  </sheetViews>
  <sheetFormatPr defaultColWidth="8.89166666666667" defaultRowHeight="13.5"/>
  <cols>
    <col min="1" max="1" width="6.66666666666667" style="43" customWidth="1"/>
    <col min="2" max="2" width="32.5583333333333" style="43" customWidth="1"/>
    <col min="3" max="3" width="9.44166666666667" style="43" customWidth="1"/>
    <col min="4" max="9" width="9.66666666666667" style="43" customWidth="1"/>
    <col min="10" max="10" width="10.775" style="43" customWidth="1"/>
    <col min="11" max="11" width="14.775" style="43" customWidth="1"/>
    <col min="12" max="16384" width="9" style="43"/>
  </cols>
  <sheetData>
    <row r="1" s="11" customFormat="1" ht="40.2" customHeight="1" spans="1:11">
      <c r="A1" s="44" t="s">
        <v>361</v>
      </c>
      <c r="B1" s="44"/>
      <c r="C1" s="44"/>
      <c r="D1" s="44"/>
      <c r="E1" s="44"/>
      <c r="F1" s="44"/>
      <c r="G1" s="44"/>
      <c r="H1" s="44"/>
      <c r="I1" s="44"/>
      <c r="J1" s="44"/>
      <c r="K1" s="44"/>
    </row>
    <row r="2" s="11" customFormat="1" ht="29.4" customHeight="1" spans="1:11">
      <c r="A2" s="45" t="s">
        <v>2</v>
      </c>
      <c r="B2" s="45" t="s">
        <v>362</v>
      </c>
      <c r="C2" s="46" t="s">
        <v>363</v>
      </c>
      <c r="D2" s="46"/>
      <c r="E2" s="46"/>
      <c r="F2" s="46" t="s">
        <v>364</v>
      </c>
      <c r="G2" s="46"/>
      <c r="H2" s="46"/>
      <c r="I2" s="46" t="s">
        <v>5</v>
      </c>
      <c r="J2" s="46" t="s">
        <v>15</v>
      </c>
      <c r="K2" s="54" t="s">
        <v>12</v>
      </c>
    </row>
    <row r="3" s="11" customFormat="1" ht="38.4" customHeight="1" spans="1:11">
      <c r="A3" s="45"/>
      <c r="B3" s="45"/>
      <c r="C3" s="46" t="s">
        <v>365</v>
      </c>
      <c r="D3" s="46" t="s">
        <v>366</v>
      </c>
      <c r="E3" s="46" t="s">
        <v>367</v>
      </c>
      <c r="F3" s="46" t="s">
        <v>365</v>
      </c>
      <c r="G3" s="46" t="s">
        <v>366</v>
      </c>
      <c r="H3" s="46" t="s">
        <v>367</v>
      </c>
      <c r="I3" s="46"/>
      <c r="J3" s="46"/>
      <c r="K3" s="54"/>
    </row>
    <row r="4" s="11" customFormat="1" ht="30" customHeight="1" spans="1:11">
      <c r="A4" s="47">
        <v>1</v>
      </c>
      <c r="B4" s="48" t="s">
        <v>368</v>
      </c>
      <c r="C4" s="49">
        <v>15</v>
      </c>
      <c r="D4" s="47"/>
      <c r="E4" s="47"/>
      <c r="F4" s="47"/>
      <c r="G4" s="47"/>
      <c r="H4" s="46"/>
      <c r="I4" s="54">
        <v>450</v>
      </c>
      <c r="J4" s="46">
        <f t="shared" ref="J4:J7" si="0">C4*I4</f>
        <v>6750</v>
      </c>
      <c r="K4" s="54"/>
    </row>
    <row r="5" s="11" customFormat="1" ht="30" customHeight="1" spans="1:11">
      <c r="A5" s="47">
        <v>2</v>
      </c>
      <c r="B5" s="48" t="s">
        <v>369</v>
      </c>
      <c r="C5" s="49">
        <v>5</v>
      </c>
      <c r="D5" s="47"/>
      <c r="E5" s="47"/>
      <c r="F5" s="47"/>
      <c r="G5" s="47"/>
      <c r="H5" s="50"/>
      <c r="I5" s="54">
        <v>451</v>
      </c>
      <c r="J5" s="46">
        <f t="shared" si="0"/>
        <v>2255</v>
      </c>
      <c r="K5" s="54"/>
    </row>
    <row r="6" s="11" customFormat="1" ht="30" customHeight="1" spans="1:11">
      <c r="A6" s="47">
        <v>3</v>
      </c>
      <c r="B6" s="48" t="s">
        <v>370</v>
      </c>
      <c r="C6" s="49">
        <v>5</v>
      </c>
      <c r="D6" s="47"/>
      <c r="E6" s="47"/>
      <c r="F6" s="47"/>
      <c r="G6" s="47"/>
      <c r="H6" s="50"/>
      <c r="I6" s="54">
        <v>452</v>
      </c>
      <c r="J6" s="46">
        <f t="shared" si="0"/>
        <v>2260</v>
      </c>
      <c r="K6" s="54"/>
    </row>
    <row r="7" s="11" customFormat="1" ht="30" customHeight="1" spans="1:11">
      <c r="A7" s="47">
        <v>4</v>
      </c>
      <c r="B7" s="48" t="s">
        <v>371</v>
      </c>
      <c r="C7" s="49">
        <v>10</v>
      </c>
      <c r="D7" s="47"/>
      <c r="E7" s="47"/>
      <c r="F7" s="47"/>
      <c r="G7" s="47"/>
      <c r="H7" s="50"/>
      <c r="I7" s="54">
        <v>453</v>
      </c>
      <c r="J7" s="46">
        <f t="shared" si="0"/>
        <v>4530</v>
      </c>
      <c r="K7" s="54"/>
    </row>
    <row r="8" s="11" customFormat="1" ht="30" customHeight="1" spans="1:11">
      <c r="A8" s="47">
        <v>5</v>
      </c>
      <c r="B8" s="48"/>
      <c r="C8" s="49"/>
      <c r="D8" s="47"/>
      <c r="E8" s="47"/>
      <c r="F8" s="47"/>
      <c r="G8" s="47"/>
      <c r="H8" s="50"/>
      <c r="I8" s="54"/>
      <c r="J8" s="46"/>
      <c r="K8" s="54"/>
    </row>
    <row r="9" s="11" customFormat="1" ht="30" customHeight="1" spans="1:11">
      <c r="A9" s="47">
        <v>6</v>
      </c>
      <c r="B9" s="51" t="s">
        <v>11</v>
      </c>
      <c r="C9" s="47"/>
      <c r="D9" s="47">
        <v>200</v>
      </c>
      <c r="E9" s="47">
        <v>0</v>
      </c>
      <c r="F9" s="47">
        <v>0</v>
      </c>
      <c r="G9" s="47">
        <v>0</v>
      </c>
      <c r="H9" s="47">
        <v>0</v>
      </c>
      <c r="I9" s="47"/>
      <c r="J9" s="46">
        <f>SUM(J4:J8)</f>
        <v>15795</v>
      </c>
      <c r="K9" s="47"/>
    </row>
    <row r="10" s="11" customFormat="1" ht="50.4" customHeight="1" spans="1:11">
      <c r="A10" s="52" t="s">
        <v>372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</row>
    <row r="11" s="11" customFormat="1" spans="7:11">
      <c r="G11" s="53"/>
      <c r="H11" s="53"/>
      <c r="I11" s="53"/>
      <c r="J11" s="53"/>
      <c r="K11" s="53"/>
    </row>
  </sheetData>
  <mergeCells count="10">
    <mergeCell ref="A1:K1"/>
    <mergeCell ref="C2:E2"/>
    <mergeCell ref="F2:H2"/>
    <mergeCell ref="A10:K10"/>
    <mergeCell ref="G11:K11"/>
    <mergeCell ref="A2:A3"/>
    <mergeCell ref="B2:B3"/>
    <mergeCell ref="I2:I3"/>
    <mergeCell ref="J2:J3"/>
    <mergeCell ref="K2:K3"/>
  </mergeCells>
  <pageMargins left="0.75" right="0.75" top="1" bottom="1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abSelected="1" topLeftCell="A6" workbookViewId="0">
      <selection activeCell="B11" sqref="B11:F11"/>
    </sheetView>
  </sheetViews>
  <sheetFormatPr defaultColWidth="9" defaultRowHeight="13.5"/>
  <cols>
    <col min="1" max="1" width="4.75833333333333" style="11" customWidth="1"/>
    <col min="2" max="2" width="12.8833333333333" style="11" customWidth="1"/>
    <col min="3" max="3" width="44.7583333333333" style="11" customWidth="1"/>
    <col min="4" max="5" width="4.88333333333333" style="11" customWidth="1"/>
    <col min="6" max="6" width="9" style="15" customWidth="1"/>
    <col min="7" max="7" width="10" style="15" customWidth="1"/>
    <col min="8" max="8" width="32.3833333333333" style="11" customWidth="1"/>
    <col min="9" max="9" width="5.38333333333333" style="11" customWidth="1"/>
    <col min="10" max="16384" width="9" style="11"/>
  </cols>
  <sheetData>
    <row r="1" s="11" customFormat="1" ht="41.1" customHeight="1" spans="1:9">
      <c r="A1" s="16" t="s">
        <v>373</v>
      </c>
      <c r="B1" s="16"/>
      <c r="C1" s="16"/>
      <c r="D1" s="16"/>
      <c r="E1" s="16"/>
      <c r="F1" s="17"/>
      <c r="G1" s="17"/>
      <c r="H1" s="16"/>
      <c r="I1" s="16"/>
    </row>
    <row r="2" s="11" customFormat="1" ht="27" customHeight="1" spans="1:9">
      <c r="A2" s="18" t="s">
        <v>374</v>
      </c>
      <c r="B2" s="18"/>
      <c r="C2" s="18"/>
      <c r="D2" s="18"/>
      <c r="E2" s="18"/>
      <c r="F2" s="19"/>
      <c r="G2" s="19"/>
      <c r="H2" s="18"/>
      <c r="I2" s="18"/>
    </row>
    <row r="3" s="12" customFormat="1" ht="39" customHeight="1" spans="1:9">
      <c r="A3" s="20" t="s">
        <v>2</v>
      </c>
      <c r="B3" s="21" t="s">
        <v>123</v>
      </c>
      <c r="C3" s="22" t="s">
        <v>124</v>
      </c>
      <c r="D3" s="21" t="s">
        <v>4</v>
      </c>
      <c r="E3" s="21" t="s">
        <v>13</v>
      </c>
      <c r="F3" s="23" t="s">
        <v>5</v>
      </c>
      <c r="G3" s="23" t="s">
        <v>125</v>
      </c>
      <c r="H3" s="23" t="s">
        <v>126</v>
      </c>
      <c r="I3" s="21" t="s">
        <v>12</v>
      </c>
    </row>
    <row r="4" s="12" customFormat="1" ht="123" customHeight="1" spans="1:9">
      <c r="A4" s="24">
        <v>1</v>
      </c>
      <c r="B4" s="25" t="s">
        <v>375</v>
      </c>
      <c r="C4" s="26" t="s">
        <v>376</v>
      </c>
      <c r="D4" s="21" t="s">
        <v>377</v>
      </c>
      <c r="E4" s="21">
        <v>1</v>
      </c>
      <c r="F4" s="27">
        <v>2600</v>
      </c>
      <c r="G4" s="27">
        <f t="shared" ref="G4:G10" si="0">F4*E4</f>
        <v>2600</v>
      </c>
      <c r="H4" s="28" t="str">
        <f>_xlfn.DISPIMG("ID_C8A3C355177C41F498215311C4390DAE",1)</f>
        <v>=DISPIMG("ID_C8A3C355177C41F498215311C4390DAE",1)</v>
      </c>
      <c r="I4" s="42"/>
    </row>
    <row r="5" s="12" customFormat="1" ht="123" customHeight="1" spans="1:9">
      <c r="A5" s="24">
        <v>2</v>
      </c>
      <c r="B5" s="25" t="s">
        <v>378</v>
      </c>
      <c r="C5" s="26" t="s">
        <v>379</v>
      </c>
      <c r="D5" s="21" t="s">
        <v>377</v>
      </c>
      <c r="E5" s="21">
        <v>1</v>
      </c>
      <c r="F5" s="27">
        <v>2700</v>
      </c>
      <c r="G5" s="27">
        <f t="shared" si="0"/>
        <v>2700</v>
      </c>
      <c r="H5" s="28" t="str">
        <f>_xlfn.DISPIMG("ID_F4C27B44E9D94E708D6855F6E0228EFF",1)</f>
        <v>=DISPIMG("ID_F4C27B44E9D94E708D6855F6E0228EFF",1)</v>
      </c>
      <c r="I5" s="42"/>
    </row>
    <row r="6" s="12" customFormat="1" ht="123" customHeight="1" spans="1:9">
      <c r="A6" s="24">
        <v>3</v>
      </c>
      <c r="B6" s="25" t="s">
        <v>380</v>
      </c>
      <c r="C6" s="26" t="s">
        <v>381</v>
      </c>
      <c r="D6" s="21" t="s">
        <v>377</v>
      </c>
      <c r="E6" s="21">
        <v>1</v>
      </c>
      <c r="F6" s="27">
        <v>850</v>
      </c>
      <c r="G6" s="27">
        <f t="shared" si="0"/>
        <v>850</v>
      </c>
      <c r="H6" s="28" t="str">
        <f>_xlfn.DISPIMG("ID_19AF0C2AB5CB413AAA398D81192021B0",1)</f>
        <v>=DISPIMG("ID_19AF0C2AB5CB413AAA398D81192021B0",1)</v>
      </c>
      <c r="I6" s="42"/>
    </row>
    <row r="7" s="12" customFormat="1" ht="123" customHeight="1" spans="1:9">
      <c r="A7" s="24">
        <v>4</v>
      </c>
      <c r="B7" s="25" t="s">
        <v>382</v>
      </c>
      <c r="C7" s="26" t="s">
        <v>383</v>
      </c>
      <c r="D7" s="21" t="s">
        <v>17</v>
      </c>
      <c r="E7" s="21">
        <v>4</v>
      </c>
      <c r="F7" s="27">
        <v>250</v>
      </c>
      <c r="G7" s="27">
        <f t="shared" si="0"/>
        <v>1000</v>
      </c>
      <c r="H7" s="28" t="str">
        <f>_xlfn.DISPIMG("ID_DFD8DDF5CF0449F0BCB263B84F03D5CC",1)</f>
        <v>=DISPIMG("ID_DFD8DDF5CF0449F0BCB263B84F03D5CC",1)</v>
      </c>
      <c r="I7" s="42"/>
    </row>
    <row r="8" s="12" customFormat="1" ht="123" customHeight="1" spans="1:9">
      <c r="A8" s="24">
        <v>5</v>
      </c>
      <c r="B8" s="25" t="s">
        <v>384</v>
      </c>
      <c r="C8" s="26" t="s">
        <v>385</v>
      </c>
      <c r="D8" s="21"/>
      <c r="E8" s="21">
        <v>1</v>
      </c>
      <c r="F8" s="27">
        <v>800</v>
      </c>
      <c r="G8" s="27">
        <f t="shared" si="0"/>
        <v>800</v>
      </c>
      <c r="H8" s="29"/>
      <c r="I8" s="42"/>
    </row>
    <row r="9" s="12" customFormat="1" ht="123" customHeight="1" spans="1:9">
      <c r="A9" s="24">
        <v>6</v>
      </c>
      <c r="B9" s="25" t="s">
        <v>386</v>
      </c>
      <c r="C9" s="26"/>
      <c r="D9" s="21"/>
      <c r="E9" s="21">
        <v>2</v>
      </c>
      <c r="F9" s="27">
        <v>1380</v>
      </c>
      <c r="G9" s="27">
        <f t="shared" si="0"/>
        <v>2760</v>
      </c>
      <c r="H9" s="29"/>
      <c r="I9" s="42"/>
    </row>
    <row r="10" s="12" customFormat="1" ht="123" customHeight="1" spans="1:9">
      <c r="A10" s="24">
        <v>7</v>
      </c>
      <c r="B10" s="25" t="s">
        <v>387</v>
      </c>
      <c r="C10" s="26" t="s">
        <v>388</v>
      </c>
      <c r="D10" s="21"/>
      <c r="E10" s="21">
        <v>9</v>
      </c>
      <c r="F10" s="27">
        <v>1600</v>
      </c>
      <c r="G10" s="27">
        <f t="shared" si="0"/>
        <v>14400</v>
      </c>
      <c r="H10" s="28"/>
      <c r="I10" s="42"/>
    </row>
    <row r="11" s="12" customFormat="1" ht="26.1" customHeight="1" spans="1:9">
      <c r="A11" s="20" t="s">
        <v>11</v>
      </c>
      <c r="B11" s="30" t="s">
        <v>389</v>
      </c>
      <c r="C11" s="31"/>
      <c r="D11" s="31"/>
      <c r="E11" s="31"/>
      <c r="F11" s="32"/>
      <c r="G11" s="33">
        <f>SUM(G4:G10)</f>
        <v>25110</v>
      </c>
      <c r="H11" s="34"/>
      <c r="I11" s="34"/>
    </row>
    <row r="12" s="13" customFormat="1" ht="26.1" customHeight="1" spans="1:9">
      <c r="A12" s="35"/>
      <c r="B12" s="35"/>
      <c r="C12" s="35"/>
      <c r="D12" s="36"/>
      <c r="E12" s="35"/>
      <c r="F12" s="37"/>
      <c r="G12" s="38"/>
      <c r="H12" s="36"/>
      <c r="I12" s="36"/>
    </row>
    <row r="13" s="13" customFormat="1" ht="26.1" customHeight="1" spans="1:9">
      <c r="A13" s="35"/>
      <c r="B13" s="35" t="s">
        <v>220</v>
      </c>
      <c r="C13" s="35"/>
      <c r="D13" s="35"/>
      <c r="E13" s="35"/>
      <c r="F13" s="35"/>
      <c r="G13" s="35"/>
      <c r="H13" s="35"/>
      <c r="I13" s="35"/>
    </row>
    <row r="14" s="11" customFormat="1" ht="21.95" customHeight="1" spans="1:9">
      <c r="A14" s="39"/>
      <c r="B14" s="40" t="s">
        <v>221</v>
      </c>
      <c r="C14" s="40"/>
      <c r="D14" s="19"/>
      <c r="E14" s="19"/>
      <c r="F14" s="19"/>
      <c r="G14" s="19"/>
      <c r="H14" s="19" t="s">
        <v>222</v>
      </c>
      <c r="I14" s="19"/>
    </row>
    <row r="15" s="11" customFormat="1" ht="14.25" spans="1:7">
      <c r="A15" s="39"/>
      <c r="B15" s="39"/>
      <c r="C15" s="39"/>
      <c r="D15" s="40" t="s">
        <v>223</v>
      </c>
      <c r="E15" s="40"/>
      <c r="F15" s="40"/>
      <c r="G15" s="40"/>
    </row>
    <row r="16" s="11" customFormat="1" spans="2:7">
      <c r="B16" s="41"/>
      <c r="F16" s="15"/>
      <c r="G16" s="15"/>
    </row>
    <row r="17" s="14" customFormat="1" spans="1:9">
      <c r="A17" s="11"/>
      <c r="B17" s="11"/>
      <c r="C17" s="11"/>
      <c r="D17" s="11"/>
      <c r="E17" s="11"/>
      <c r="F17" s="15"/>
      <c r="G17" s="15"/>
      <c r="H17" s="11"/>
      <c r="I17" s="11"/>
    </row>
    <row r="18" s="14" customFormat="1" spans="1:9">
      <c r="A18" s="11"/>
      <c r="B18" s="11"/>
      <c r="C18" s="11"/>
      <c r="D18" s="11"/>
      <c r="E18" s="11"/>
      <c r="F18" s="15"/>
      <c r="G18" s="15"/>
      <c r="H18" s="11"/>
      <c r="I18" s="11"/>
    </row>
  </sheetData>
  <mergeCells count="7">
    <mergeCell ref="A1:I1"/>
    <mergeCell ref="A2:I2"/>
    <mergeCell ref="B11:F11"/>
    <mergeCell ref="B13:I13"/>
    <mergeCell ref="D14:G14"/>
    <mergeCell ref="H14:I14"/>
    <mergeCell ref="D15:G15"/>
  </mergeCells>
  <dataValidations count="1">
    <dataValidation allowBlank="1" showInputMessage="1" showErrorMessage="1" sqref="F3:H3 F4:H5"/>
  </dataValidations>
  <pageMargins left="0.75" right="0.75" top="0.156944444444444" bottom="0.0784722222222222" header="0.118055555555556" footer="0.0388888888888889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zoomScale="85" zoomScaleNormal="85" workbookViewId="0">
      <selection activeCell="K10" sqref="K10"/>
    </sheetView>
  </sheetViews>
  <sheetFormatPr defaultColWidth="9" defaultRowHeight="13.5" outlineLevelCol="7"/>
  <cols>
    <col min="1" max="1" width="6.5" style="1" customWidth="1"/>
    <col min="2" max="2" width="25" style="1" customWidth="1"/>
    <col min="3" max="3" width="33.1333333333333" style="1" customWidth="1"/>
    <col min="4" max="4" width="4.63333333333333" style="2" customWidth="1"/>
    <col min="5" max="6" width="9.38333333333333" style="1" customWidth="1"/>
    <col min="7" max="16384" width="9" style="1"/>
  </cols>
  <sheetData>
    <row r="1" s="1" customFormat="1" ht="39" customHeight="1" spans="1:6">
      <c r="A1" s="3" t="s">
        <v>390</v>
      </c>
      <c r="B1" s="4"/>
      <c r="C1" s="4"/>
      <c r="D1" s="4"/>
      <c r="E1" s="4"/>
      <c r="F1" s="4"/>
    </row>
    <row r="2" s="1" customFormat="1" ht="39" customHeight="1" spans="1:6">
      <c r="A2" s="5" t="s">
        <v>2</v>
      </c>
      <c r="B2" s="5" t="s">
        <v>391</v>
      </c>
      <c r="C2" s="6" t="s">
        <v>392</v>
      </c>
      <c r="D2" s="6" t="s">
        <v>13</v>
      </c>
      <c r="E2" s="7" t="s">
        <v>393</v>
      </c>
      <c r="F2" s="5" t="s">
        <v>12</v>
      </c>
    </row>
    <row r="3" s="1" customFormat="1" ht="34" customHeight="1" spans="1:6">
      <c r="A3" s="5"/>
      <c r="B3" s="5"/>
      <c r="C3" s="6"/>
      <c r="D3" s="6"/>
      <c r="E3" s="7"/>
      <c r="F3" s="5"/>
    </row>
    <row r="4" s="1" customFormat="1" ht="36" customHeight="1" spans="1:8">
      <c r="A4" s="5">
        <v>1</v>
      </c>
      <c r="B4" s="8" t="s">
        <v>394</v>
      </c>
      <c r="C4" s="8" t="s">
        <v>395</v>
      </c>
      <c r="D4" s="9">
        <v>1</v>
      </c>
      <c r="E4" s="7">
        <v>200</v>
      </c>
      <c r="F4" s="5" t="s">
        <v>6</v>
      </c>
      <c r="H4" s="10"/>
    </row>
    <row r="5" s="1" customFormat="1" ht="36" customHeight="1" spans="1:8">
      <c r="A5" s="5">
        <v>2</v>
      </c>
      <c r="B5" s="8" t="s">
        <v>394</v>
      </c>
      <c r="C5" s="8" t="s">
        <v>396</v>
      </c>
      <c r="D5" s="9">
        <v>1</v>
      </c>
      <c r="E5" s="7">
        <v>200</v>
      </c>
      <c r="F5" s="5" t="s">
        <v>6</v>
      </c>
      <c r="H5" s="10"/>
    </row>
    <row r="6" s="1" customFormat="1" ht="36" customHeight="1" spans="1:8">
      <c r="A6" s="5">
        <v>3</v>
      </c>
      <c r="B6" s="8" t="s">
        <v>397</v>
      </c>
      <c r="C6" s="8" t="s">
        <v>398</v>
      </c>
      <c r="D6" s="9">
        <v>1</v>
      </c>
      <c r="E6" s="7">
        <v>800</v>
      </c>
      <c r="F6" s="5" t="s">
        <v>10</v>
      </c>
      <c r="H6" s="10"/>
    </row>
    <row r="7" s="1" customFormat="1" ht="36" customHeight="1" spans="1:8">
      <c r="A7" s="5">
        <v>4</v>
      </c>
      <c r="B7" s="8" t="s">
        <v>399</v>
      </c>
      <c r="C7" s="8" t="s">
        <v>400</v>
      </c>
      <c r="D7" s="9">
        <v>1</v>
      </c>
      <c r="E7" s="7">
        <v>100</v>
      </c>
      <c r="F7" s="5" t="s">
        <v>10</v>
      </c>
      <c r="H7" s="10"/>
    </row>
    <row r="8" s="1" customFormat="1" ht="36" customHeight="1" spans="1:8">
      <c r="A8" s="5">
        <v>5</v>
      </c>
      <c r="B8" s="8" t="s">
        <v>401</v>
      </c>
      <c r="C8" s="8" t="s">
        <v>402</v>
      </c>
      <c r="D8" s="9">
        <v>1</v>
      </c>
      <c r="E8" s="7">
        <v>200</v>
      </c>
      <c r="F8" s="5" t="s">
        <v>10</v>
      </c>
      <c r="H8" s="10"/>
    </row>
    <row r="9" s="1" customFormat="1" ht="36" customHeight="1" spans="1:8">
      <c r="A9" s="5">
        <v>6</v>
      </c>
      <c r="B9" s="8" t="s">
        <v>403</v>
      </c>
      <c r="C9" s="8" t="s">
        <v>404</v>
      </c>
      <c r="D9" s="9">
        <v>2</v>
      </c>
      <c r="E9" s="7">
        <v>200</v>
      </c>
      <c r="F9" s="5" t="s">
        <v>7</v>
      </c>
      <c r="H9" s="10"/>
    </row>
    <row r="10" s="1" customFormat="1" ht="36" customHeight="1" spans="1:8">
      <c r="A10" s="5">
        <v>7</v>
      </c>
      <c r="B10" s="8" t="s">
        <v>405</v>
      </c>
      <c r="C10" s="8" t="s">
        <v>406</v>
      </c>
      <c r="D10" s="9">
        <v>1</v>
      </c>
      <c r="E10" s="7">
        <v>300</v>
      </c>
      <c r="F10" s="5" t="s">
        <v>7</v>
      </c>
      <c r="H10" s="10"/>
    </row>
    <row r="11" s="1" customFormat="1" ht="36" customHeight="1" spans="1:8">
      <c r="A11" s="5">
        <v>8</v>
      </c>
      <c r="B11" s="8" t="s">
        <v>407</v>
      </c>
      <c r="C11" s="8" t="s">
        <v>408</v>
      </c>
      <c r="D11" s="9">
        <v>1</v>
      </c>
      <c r="E11" s="7">
        <v>300</v>
      </c>
      <c r="F11" s="5" t="s">
        <v>7</v>
      </c>
      <c r="H11" s="10"/>
    </row>
    <row r="12" s="1" customFormat="1" ht="36" customHeight="1" spans="1:8">
      <c r="A12" s="5">
        <v>9</v>
      </c>
      <c r="B12" s="8" t="s">
        <v>409</v>
      </c>
      <c r="C12" s="8" t="s">
        <v>402</v>
      </c>
      <c r="D12" s="9">
        <v>1</v>
      </c>
      <c r="E12" s="7">
        <v>200</v>
      </c>
      <c r="F12" s="5" t="s">
        <v>9</v>
      </c>
      <c r="H12" s="10"/>
    </row>
    <row r="13" s="1" customFormat="1" ht="36" customHeight="1" spans="1:8">
      <c r="A13" s="5">
        <v>10</v>
      </c>
      <c r="B13" s="8" t="s">
        <v>405</v>
      </c>
      <c r="C13" s="8" t="s">
        <v>402</v>
      </c>
      <c r="D13" s="9">
        <v>1</v>
      </c>
      <c r="E13" s="7">
        <v>200</v>
      </c>
      <c r="F13" s="5" t="s">
        <v>9</v>
      </c>
      <c r="H13" s="10"/>
    </row>
    <row r="14" s="1" customFormat="1" ht="36" customHeight="1" spans="1:8">
      <c r="A14" s="5">
        <v>11</v>
      </c>
      <c r="B14" s="8" t="s">
        <v>410</v>
      </c>
      <c r="C14" s="8" t="s">
        <v>411</v>
      </c>
      <c r="D14" s="9">
        <v>1</v>
      </c>
      <c r="E14" s="7">
        <v>200</v>
      </c>
      <c r="F14" s="5" t="s">
        <v>9</v>
      </c>
      <c r="H14" s="10"/>
    </row>
    <row r="15" s="1" customFormat="1" ht="36" customHeight="1" spans="1:8">
      <c r="A15" s="5">
        <v>12</v>
      </c>
      <c r="B15" s="8" t="s">
        <v>85</v>
      </c>
      <c r="C15" s="8"/>
      <c r="D15" s="9"/>
      <c r="E15" s="7">
        <f>SUM(E4:E12)</f>
        <v>2500</v>
      </c>
      <c r="F15" s="5"/>
      <c r="H15" s="10"/>
    </row>
    <row r="16" s="1" customFormat="1" ht="38" customHeight="1" spans="2:5">
      <c r="B16" s="1" t="s">
        <v>359</v>
      </c>
      <c r="E16" s="1" t="s">
        <v>360</v>
      </c>
    </row>
  </sheetData>
  <mergeCells count="7">
    <mergeCell ref="A1:F1"/>
    <mergeCell ref="A2:A3"/>
    <mergeCell ref="B2:B3"/>
    <mergeCell ref="C2:C3"/>
    <mergeCell ref="D2:D3"/>
    <mergeCell ref="E2:E3"/>
    <mergeCell ref="F2:F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办公用品</vt:lpstr>
      <vt:lpstr>办公用纸</vt:lpstr>
      <vt:lpstr>耗材品</vt:lpstr>
      <vt:lpstr>食堂用品</vt:lpstr>
      <vt:lpstr>三本</vt:lpstr>
      <vt:lpstr>卫生用品</vt:lpstr>
      <vt:lpstr>五金</vt:lpstr>
      <vt:lpstr>安保用具</vt:lpstr>
      <vt:lpstr>照明用电</vt:lpstr>
      <vt:lpstr>取暖电费</vt:lpstr>
      <vt:lpstr>水费</vt:lpstr>
      <vt:lpstr>煤炭费</vt:lpstr>
      <vt:lpstr>固定资产</vt:lpstr>
      <vt:lpstr>打印机维修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木头人</cp:lastModifiedBy>
  <dcterms:created xsi:type="dcterms:W3CDTF">2025-02-13T09:20:00Z</dcterms:created>
  <dcterms:modified xsi:type="dcterms:W3CDTF">2025-03-08T11:27:07Z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4E74C1DA1FEE4870A82B990110093461_13</vt:lpwstr>
  </property>
  <property fmtid="{D5CDD505-2E9C-101B-9397-08002B2CF9AE}" pid="3" name="KSOProductBuildVer">
    <vt:lpwstr>2052-12.1.0.20305</vt:lpwstr>
  </property>
</Properties>
</file>