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0545"/>
  </bookViews>
  <sheets>
    <sheet name="2.清洁用品" sheetId="1" r:id="rId1"/>
  </sheets>
  <definedNames>
    <definedName name="_xlnm.Print_Area" localSheetId="0">'2.清洁用品'!$A$1:$T$35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1" name="ID_51BA93FE2D7D44AAACA1D78BABAEFE7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931140" y="3276600"/>
          <a:ext cx="1562100" cy="17526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0" name="ID_B8737B3FA7E24D33B09606224920566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931140" y="1371600"/>
          <a:ext cx="2362200" cy="28670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5" name="ID_DCB916D9CD934CEAA1B511C3858AC7D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931140" y="1689100"/>
          <a:ext cx="3371850" cy="33909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8" name="ID_6C6CEB9BFBE64C1F86787E8440C4A9C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931140" y="2006600"/>
          <a:ext cx="2000250" cy="32289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1" name="ID_6DBCF75911B84E3ABDC248DBE37C142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410315" y="2324100"/>
          <a:ext cx="1762125" cy="1590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9A6C9E0C43E84AE386E9C17A616F349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2931140" y="3594100"/>
          <a:ext cx="3295650" cy="33909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7355036670244814A5647D73BDED424B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931140" y="3911600"/>
          <a:ext cx="3448050" cy="3505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3" name="ID_8B5E9C9561D6468DB8AEA3D613CA24B7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931140" y="4864100"/>
          <a:ext cx="1543050" cy="16668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6" name="ID_208DC5BDF373490F852CBC207D402CC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931140" y="5181600"/>
          <a:ext cx="3314700" cy="30480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3" name="ID_8AE39096480148AE8A396E13620DD06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410315" y="5816600"/>
          <a:ext cx="2952750" cy="293370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<sst xmlns="http://schemas.openxmlformats.org/spreadsheetml/2006/main" count="128" uniqueCount="103">
  <si>
    <t>喀什市色满乡中心小学政采云采购清单（2025年）</t>
  </si>
  <si>
    <t>序号</t>
  </si>
  <si>
    <t>品目名称</t>
  </si>
  <si>
    <t>参数：规格、功能</t>
  </si>
  <si>
    <t>数量</t>
  </si>
  <si>
    <t>单位</t>
  </si>
  <si>
    <t>单价</t>
  </si>
  <si>
    <t>金额</t>
  </si>
  <si>
    <t>后勤</t>
  </si>
  <si>
    <t>教研</t>
  </si>
  <si>
    <t>教导</t>
  </si>
  <si>
    <t>德育</t>
  </si>
  <si>
    <t>安全</t>
  </si>
  <si>
    <t>活动中心</t>
  </si>
  <si>
    <t>疫情办</t>
  </si>
  <si>
    <t>食堂</t>
  </si>
  <si>
    <t>宿舍</t>
  </si>
  <si>
    <t>1村</t>
  </si>
  <si>
    <t>3村</t>
  </si>
  <si>
    <t>5村</t>
  </si>
  <si>
    <t>备注</t>
  </si>
  <si>
    <t>洗洁精</t>
  </si>
  <si>
    <t>10公斤散洗洁精，食用级</t>
  </si>
  <si>
    <t>桶</t>
  </si>
  <si>
    <t>洁厕净</t>
  </si>
  <si>
    <t>2.5L以上</t>
  </si>
  <si>
    <t>洗衣粉</t>
  </si>
  <si>
    <t>252g/袋</t>
  </si>
  <si>
    <t>袋</t>
  </si>
  <si>
    <t>3</t>
  </si>
  <si>
    <t>垃圾筐</t>
  </si>
  <si>
    <t>20*26*27.5cm</t>
  </si>
  <si>
    <t>200</t>
  </si>
  <si>
    <t>个</t>
  </si>
  <si>
    <t>4</t>
  </si>
  <si>
    <t>140</t>
  </si>
  <si>
    <t>钢丝球</t>
  </si>
  <si>
    <t>中号</t>
  </si>
  <si>
    <t>3000</t>
  </si>
  <si>
    <t>黑色垃圾袋(大)</t>
  </si>
  <si>
    <t>加厚黑色平装80*100cm，50只/包</t>
  </si>
  <si>
    <t>包</t>
  </si>
  <si>
    <t>黑色垃圾袋(小)</t>
  </si>
  <si>
    <t>小号50cm，黑色加厚，50只/包</t>
  </si>
  <si>
    <t>围裙</t>
  </si>
  <si>
    <t>围腰纯棉布，成人款，无袖</t>
  </si>
  <si>
    <t>条</t>
  </si>
  <si>
    <t>去污剂</t>
  </si>
  <si>
    <t>400g，手榴弹去污剂</t>
  </si>
  <si>
    <t>长袖手套</t>
  </si>
  <si>
    <t>蓝色皮袖套</t>
  </si>
  <si>
    <t>洗脸方巾</t>
  </si>
  <si>
    <t>纯棉，34*68cm</t>
  </si>
  <si>
    <t>张</t>
  </si>
  <si>
    <t>抹布（洗碗布）</t>
  </si>
  <si>
    <t>30*30，10张/包</t>
  </si>
  <si>
    <t>一次性手套</t>
  </si>
  <si>
    <t>透明，食品级用品</t>
  </si>
  <si>
    <t>一次性帽子</t>
  </si>
  <si>
    <t>条形，纺布，无尘，蓝色</t>
  </si>
  <si>
    <t>香皂</t>
  </si>
  <si>
    <t>清香型，100g/个，72个/箱</t>
  </si>
  <si>
    <t>箱</t>
  </si>
  <si>
    <t>70</t>
  </si>
  <si>
    <t>香皂盒</t>
  </si>
  <si>
    <t>亮面不锈钢香皂盒</t>
  </si>
  <si>
    <t>2.5</t>
  </si>
  <si>
    <t>草酸</t>
  </si>
  <si>
    <t>10kg装</t>
  </si>
  <si>
    <t>拖把（木把）</t>
  </si>
  <si>
    <t>材质PET软毛杆材质木材</t>
  </si>
  <si>
    <t>把</t>
  </si>
  <si>
    <t>铁桶</t>
  </si>
  <si>
    <t>15L加厚型铁皮桶，上宽28cm，下款25cm，高32cm</t>
  </si>
  <si>
    <t>扫帚扫把</t>
  </si>
  <si>
    <t>套装，颜色随机</t>
  </si>
  <si>
    <t>铁簸箕垃圾斗</t>
  </si>
  <si>
    <t>加厚老式铁簸箕垃圾斗，高60cm</t>
  </si>
  <si>
    <t>棕扫扫把</t>
  </si>
  <si>
    <t>长100cm，宽60cm，扫细灰扫把芒草凤尾草</t>
  </si>
  <si>
    <t>编织袋大扫把</t>
  </si>
  <si>
    <t>户外专用</t>
  </si>
  <si>
    <t>垃圾桶（120L）</t>
  </si>
  <si>
    <t>带盖垃圾桶,PE材质，侧轮滚动</t>
  </si>
  <si>
    <t>垃圾桶（50L）</t>
  </si>
  <si>
    <t>PE材质，带盖</t>
  </si>
  <si>
    <t>拖把（平宽）</t>
  </si>
  <si>
    <t>80cm宽，加厚布套</t>
  </si>
  <si>
    <t>塑料水桶（大）</t>
  </si>
  <si>
    <t>500升，食品级材质，加厚</t>
  </si>
  <si>
    <t>踩踏垃圾桶（小）</t>
  </si>
  <si>
    <t>30L</t>
  </si>
  <si>
    <t>5</t>
  </si>
  <si>
    <t>踩踏垃圾桶（大）</t>
  </si>
  <si>
    <t>50L</t>
  </si>
  <si>
    <t>气压式喷雾器</t>
  </si>
  <si>
    <t>2L，材料PE+PP</t>
  </si>
  <si>
    <t>不锈钢丝地板刷</t>
  </si>
  <si>
    <t>硬毛，地板刷、地缝刷，木柄</t>
  </si>
  <si>
    <t>50</t>
  </si>
  <si>
    <t>鸡毛掸子</t>
  </si>
  <si>
    <t>木把，1.2m长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</si>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</sst>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b/>
      <i/>
      <sz val="22"/>
      <name val="Bradley Hand ITC"/>
      <charset val="0"/>
    </font>
    <font>
      <b/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22" fillId="7" borderId="6" applyNumberFormat="0" applyAlignment="0" applyProtection="0">
      <alignment vertical="center"/>
    </xf>
    <xf numFmtId="0" fontId="23" fillId="7" borderId="5" applyNumberFormat="0" applyAlignment="0" applyProtection="0">
      <alignment vertical="center"/>
    </xf>
    <xf numFmtId="0" fontId="24" fillId="8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wrapText="1" shrinkToFit="1"/>
    </xf>
    <xf numFmtId="49" fontId="8" fillId="0" borderId="1" xfId="0" applyNumberFormat="1" applyFont="1" applyFill="1" applyBorder="1" applyAlignment="1" applyProtection="1">
      <alignment horizontal="center" vertical="center" shrinkToFit="1"/>
    </xf>
    <xf numFmtId="0" fontId="8" fillId="0" borderId="1" xfId="0" applyNumberFormat="1" applyFont="1" applyFill="1" applyBorder="1" applyAlignment="1" applyProtection="1">
      <alignment horizontal="center" vertical="center" shrinkToFi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176" fontId="10" fillId="0" borderId="1" xfId="0" applyNumberFormat="1" applyFont="1" applyFill="1" applyBorder="1" applyAlignment="1" applyProtection="1">
      <alignment horizontal="center" vertical="center" shrinkToFit="1"/>
    </xf>
    <xf numFmtId="0" fontId="9" fillId="0" borderId="1" xfId="0" applyNumberFormat="1" applyFont="1" applyFill="1" applyBorder="1" applyAlignment="1" applyProtection="1">
      <alignment horizontal="center" vertical="center" shrinkToFit="1"/>
    </xf>
    <xf numFmtId="0" fontId="11" fillId="4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 shrinkToFi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176" fontId="11" fillId="0" borderId="1" xfId="0" applyNumberFormat="1" applyFont="1" applyFill="1" applyBorder="1" applyAlignment="1" applyProtection="1">
      <alignment horizontal="center"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" Type="http://schemas.openxmlformats.org/officeDocument/2006/relationships/image" Target="media/image2.png"/><Relationship Id="rId10" Type="http://schemas.openxmlformats.org/officeDocument/2006/relationships/image" Target="media/image10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pageSetUpPr fitToPage="1"/>
  </sheetPr>
  <dimension ref="A1:T49"/>
  <sheetViews>
    <sheetView tabSelected="1" view="pageBreakPreview" zoomScaleNormal="100" workbookViewId="0">
      <pane xSplit="3" ySplit="2" topLeftCell="D24" activePane="bottomRight" state="frozen"/>
      <selection/>
      <selection pane="topRight"/>
      <selection pane="bottomLeft"/>
      <selection pane="bottomRight" activeCell="G35" sqref="G35"/>
    </sheetView>
  </sheetViews>
  <sheetFormatPr defaultColWidth="9" defaultRowHeight="14.25"/>
  <cols>
    <col min="1" max="1" width="4.88333333333333" style="5" customWidth="1"/>
    <col min="2" max="2" width="13.25" style="5" customWidth="1"/>
    <col min="3" max="3" width="25.75" style="5" customWidth="1"/>
    <col min="4" max="4" width="4.875" style="5" customWidth="1"/>
    <col min="5" max="5" width="12.5" style="5" customWidth="1"/>
    <col min="6" max="6" width="12.4916666666667" style="5" customWidth="1"/>
    <col min="7" max="7" width="12.3416666666667" style="5" customWidth="1"/>
    <col min="8" max="10" width="6.025" style="5" hidden="1" customWidth="1"/>
    <col min="11" max="11" width="6.025" style="5" customWidth="1"/>
    <col min="12" max="12" width="6.025" style="5" hidden="1" customWidth="1"/>
    <col min="13" max="13" width="9.13333333333333" style="5" hidden="1" customWidth="1"/>
    <col min="14" max="14" width="9.13333333333333" style="5" customWidth="1"/>
    <col min="15" max="19" width="6.025" style="5" customWidth="1"/>
    <col min="20" max="20" width="13.25" style="5" customWidth="1"/>
    <col min="21" max="258" width="9.13333333333333" style="5" customWidth="1"/>
    <col min="259" max="16384" width="9" style="5"/>
  </cols>
  <sheetData>
    <row r="1" s="1" customFormat="1" ht="57" customHeight="1" spans="1:20">
      <c r="A1" s="6" t="s">
        <v>0</v>
      </c>
      <c r="B1" s="6"/>
      <c r="C1" s="6"/>
      <c r="D1" s="6"/>
      <c r="E1" s="6"/>
      <c r="F1" s="7"/>
      <c r="G1" s="7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="2" customFormat="1" ht="26" customHeight="1" spans="1:20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8" t="s">
        <v>20</v>
      </c>
    </row>
    <row r="3" s="2" customFormat="1" ht="25" customHeight="1" spans="1:20">
      <c r="A3" s="9">
        <v>1</v>
      </c>
      <c r="B3" s="9" t="s">
        <v>21</v>
      </c>
      <c r="C3" s="9" t="s">
        <v>22</v>
      </c>
      <c r="D3" s="10">
        <v>300</v>
      </c>
      <c r="E3" s="9" t="s">
        <v>23</v>
      </c>
      <c r="F3" s="10">
        <v>45</v>
      </c>
      <c r="G3" s="10">
        <f t="shared" ref="G3:G34" si="0">D3*F3</f>
        <v>13500</v>
      </c>
      <c r="H3" s="9"/>
      <c r="I3" s="9"/>
      <c r="J3" s="9"/>
      <c r="K3" s="9">
        <v>200</v>
      </c>
      <c r="L3" s="9"/>
      <c r="M3" s="9"/>
      <c r="N3" s="9"/>
      <c r="O3" s="10">
        <v>200</v>
      </c>
      <c r="P3" s="9"/>
      <c r="Q3" s="9">
        <v>10</v>
      </c>
      <c r="R3" s="9">
        <v>10</v>
      </c>
      <c r="S3" s="9"/>
      <c r="T3" s="9"/>
    </row>
    <row r="4" s="2" customFormat="1" ht="25" customHeight="1" spans="1:20">
      <c r="A4" s="9">
        <v>2</v>
      </c>
      <c r="B4" s="9" t="s">
        <v>24</v>
      </c>
      <c r="C4" s="9" t="s">
        <v>25</v>
      </c>
      <c r="D4" s="9">
        <f t="shared" ref="D4:D13" si="1">SUM(H4:S4)</f>
        <v>50</v>
      </c>
      <c r="E4" s="9" t="s">
        <v>23</v>
      </c>
      <c r="F4" s="10">
        <v>13</v>
      </c>
      <c r="G4" s="10">
        <f t="shared" si="0"/>
        <v>650</v>
      </c>
      <c r="H4" s="9"/>
      <c r="I4" s="9"/>
      <c r="J4" s="9"/>
      <c r="K4" s="10">
        <v>50</v>
      </c>
      <c r="L4" s="9"/>
      <c r="M4" s="9"/>
      <c r="N4" s="9"/>
      <c r="O4" s="9"/>
      <c r="P4" s="10"/>
      <c r="Q4" s="9"/>
      <c r="R4" s="9"/>
      <c r="S4" s="9"/>
      <c r="T4" s="9"/>
    </row>
    <row r="5" s="3" customFormat="1" ht="25" customHeight="1" spans="1:20">
      <c r="A5" s="9">
        <v>3</v>
      </c>
      <c r="B5" s="9" t="s">
        <v>26</v>
      </c>
      <c r="C5" s="9" t="s">
        <v>27</v>
      </c>
      <c r="D5" s="9">
        <f t="shared" si="1"/>
        <v>300</v>
      </c>
      <c r="E5" s="9" t="s">
        <v>28</v>
      </c>
      <c r="F5" s="9" t="s">
        <v>29</v>
      </c>
      <c r="G5" s="10">
        <f t="shared" si="0"/>
        <v>900</v>
      </c>
      <c r="H5" s="9"/>
      <c r="I5" s="9"/>
      <c r="J5" s="9"/>
      <c r="K5" s="9">
        <v>200</v>
      </c>
      <c r="L5" s="9"/>
      <c r="M5" s="9"/>
      <c r="N5" s="9"/>
      <c r="O5" s="9"/>
      <c r="P5" s="9"/>
      <c r="Q5" s="9">
        <v>50</v>
      </c>
      <c r="R5" s="9">
        <v>50</v>
      </c>
      <c r="S5" s="9"/>
      <c r="T5" s="9"/>
    </row>
    <row r="6" s="3" customFormat="1" ht="25" customHeight="1" spans="1:20">
      <c r="A6" s="9">
        <v>4</v>
      </c>
      <c r="B6" s="9" t="s">
        <v>30</v>
      </c>
      <c r="C6" s="9" t="s">
        <v>31</v>
      </c>
      <c r="D6" s="9" t="s">
        <v>32</v>
      </c>
      <c r="E6" s="9" t="s">
        <v>33</v>
      </c>
      <c r="F6" s="9" t="s">
        <v>34</v>
      </c>
      <c r="G6" s="10">
        <f t="shared" si="0"/>
        <v>800</v>
      </c>
      <c r="H6" s="9"/>
      <c r="I6" s="9"/>
      <c r="J6" s="9"/>
      <c r="K6" s="9" t="s">
        <v>35</v>
      </c>
      <c r="L6" s="9"/>
      <c r="M6" s="9"/>
      <c r="N6" s="9"/>
      <c r="O6" s="9"/>
      <c r="P6" s="9"/>
      <c r="Q6" s="9">
        <v>30</v>
      </c>
      <c r="R6" s="9">
        <v>30</v>
      </c>
      <c r="S6" s="9"/>
      <c r="T6" s="9"/>
    </row>
    <row r="7" s="3" customFormat="1" ht="25" customHeight="1" spans="1:20">
      <c r="A7" s="9">
        <v>5</v>
      </c>
      <c r="B7" s="9" t="s">
        <v>36</v>
      </c>
      <c r="C7" s="9" t="s">
        <v>37</v>
      </c>
      <c r="D7" s="9" t="s">
        <v>38</v>
      </c>
      <c r="E7" s="9" t="s">
        <v>33</v>
      </c>
      <c r="F7" s="10">
        <v>0.2</v>
      </c>
      <c r="G7" s="10">
        <f t="shared" si="0"/>
        <v>600</v>
      </c>
      <c r="H7" s="9"/>
      <c r="I7" s="9"/>
      <c r="J7" s="9"/>
      <c r="K7" s="9">
        <v>1000</v>
      </c>
      <c r="L7" s="9"/>
      <c r="M7" s="9"/>
      <c r="N7" s="9"/>
      <c r="O7" s="10"/>
      <c r="P7" s="9"/>
      <c r="Q7" s="9">
        <v>300</v>
      </c>
      <c r="R7" s="9">
        <v>300</v>
      </c>
      <c r="S7" s="9"/>
      <c r="T7" s="9"/>
    </row>
    <row r="8" s="3" customFormat="1" ht="25" customHeight="1" spans="1:20">
      <c r="A8" s="9">
        <v>6</v>
      </c>
      <c r="B8" s="9" t="s">
        <v>39</v>
      </c>
      <c r="C8" s="9" t="s">
        <v>40</v>
      </c>
      <c r="D8" s="10">
        <f t="shared" si="1"/>
        <v>230</v>
      </c>
      <c r="E8" s="9" t="s">
        <v>41</v>
      </c>
      <c r="F8" s="10">
        <v>20</v>
      </c>
      <c r="G8" s="10">
        <f t="shared" si="0"/>
        <v>4600</v>
      </c>
      <c r="H8" s="9"/>
      <c r="I8" s="9"/>
      <c r="J8" s="9"/>
      <c r="K8" s="10">
        <v>200</v>
      </c>
      <c r="L8" s="9"/>
      <c r="M8" s="9"/>
      <c r="N8" s="9"/>
      <c r="O8" s="10">
        <v>10</v>
      </c>
      <c r="P8" s="9"/>
      <c r="Q8" s="10">
        <v>10</v>
      </c>
      <c r="R8" s="10">
        <v>10</v>
      </c>
      <c r="S8" s="9"/>
      <c r="T8" s="9"/>
    </row>
    <row r="9" s="3" customFormat="1" ht="25" customHeight="1" spans="1:20">
      <c r="A9" s="9">
        <v>7</v>
      </c>
      <c r="B9" s="9" t="s">
        <v>42</v>
      </c>
      <c r="C9" s="9" t="s">
        <v>43</v>
      </c>
      <c r="D9" s="9">
        <f t="shared" si="1"/>
        <v>700</v>
      </c>
      <c r="E9" s="9" t="s">
        <v>41</v>
      </c>
      <c r="F9" s="10">
        <v>5</v>
      </c>
      <c r="G9" s="10">
        <f t="shared" si="0"/>
        <v>3500</v>
      </c>
      <c r="H9" s="9"/>
      <c r="I9" s="9"/>
      <c r="J9" s="9"/>
      <c r="K9" s="10">
        <v>500</v>
      </c>
      <c r="L9" s="9"/>
      <c r="M9" s="9"/>
      <c r="N9" s="9"/>
      <c r="O9" s="10">
        <v>100</v>
      </c>
      <c r="P9" s="9"/>
      <c r="Q9" s="9">
        <v>50</v>
      </c>
      <c r="R9" s="9">
        <v>50</v>
      </c>
      <c r="S9" s="9"/>
      <c r="T9" s="9"/>
    </row>
    <row r="10" s="3" customFormat="1" ht="25" customHeight="1" spans="1:20">
      <c r="A10" s="9">
        <v>8</v>
      </c>
      <c r="B10" s="9" t="s">
        <v>44</v>
      </c>
      <c r="C10" s="9" t="s">
        <v>45</v>
      </c>
      <c r="D10" s="9">
        <f t="shared" si="1"/>
        <v>130</v>
      </c>
      <c r="E10" s="9" t="s">
        <v>46</v>
      </c>
      <c r="F10" s="9">
        <v>5</v>
      </c>
      <c r="G10" s="10">
        <f t="shared" si="0"/>
        <v>650</v>
      </c>
      <c r="H10" s="9"/>
      <c r="I10" s="9"/>
      <c r="J10" s="9"/>
      <c r="K10" s="9"/>
      <c r="L10" s="9"/>
      <c r="M10" s="9"/>
      <c r="N10" s="9"/>
      <c r="O10" s="9">
        <v>100</v>
      </c>
      <c r="P10" s="9"/>
      <c r="Q10" s="9">
        <v>15</v>
      </c>
      <c r="R10" s="9">
        <v>15</v>
      </c>
      <c r="S10" s="9"/>
      <c r="T10" s="9"/>
    </row>
    <row r="11" ht="25" customHeight="1" spans="1:20">
      <c r="A11" s="9">
        <v>9</v>
      </c>
      <c r="B11" s="9" t="s">
        <v>47</v>
      </c>
      <c r="C11" s="9" t="s">
        <v>48</v>
      </c>
      <c r="D11" s="9">
        <f t="shared" si="1"/>
        <v>800</v>
      </c>
      <c r="E11" s="9" t="s">
        <v>33</v>
      </c>
      <c r="F11" s="9">
        <v>5</v>
      </c>
      <c r="G11" s="10">
        <f t="shared" si="0"/>
        <v>4000</v>
      </c>
      <c r="H11" s="9"/>
      <c r="I11" s="9"/>
      <c r="J11" s="9"/>
      <c r="K11" s="9">
        <v>500</v>
      </c>
      <c r="L11" s="9"/>
      <c r="M11" s="9"/>
      <c r="N11" s="9"/>
      <c r="O11" s="9"/>
      <c r="P11" s="9"/>
      <c r="Q11" s="9">
        <v>150</v>
      </c>
      <c r="R11" s="9">
        <v>150</v>
      </c>
      <c r="S11" s="9"/>
      <c r="T11" s="9"/>
    </row>
    <row r="12" s="3" customFormat="1" ht="25" customHeight="1" spans="1:20">
      <c r="A12" s="9">
        <v>10</v>
      </c>
      <c r="B12" s="9" t="s">
        <v>49</v>
      </c>
      <c r="C12" s="9" t="s">
        <v>50</v>
      </c>
      <c r="D12" s="9">
        <f t="shared" si="1"/>
        <v>228</v>
      </c>
      <c r="E12" s="9" t="s">
        <v>33</v>
      </c>
      <c r="F12" s="10">
        <v>12</v>
      </c>
      <c r="G12" s="10">
        <f t="shared" si="0"/>
        <v>2736</v>
      </c>
      <c r="H12" s="9"/>
      <c r="I12" s="9"/>
      <c r="J12" s="9"/>
      <c r="K12" s="9">
        <v>200</v>
      </c>
      <c r="L12" s="9"/>
      <c r="M12" s="9"/>
      <c r="N12" s="9"/>
      <c r="O12" s="9"/>
      <c r="P12" s="9"/>
      <c r="Q12" s="9">
        <v>14</v>
      </c>
      <c r="R12" s="9">
        <v>14</v>
      </c>
      <c r="S12" s="9"/>
      <c r="T12" s="9"/>
    </row>
    <row r="13" s="3" customFormat="1" ht="25" customHeight="1" spans="1:20">
      <c r="A13" s="9">
        <v>11</v>
      </c>
      <c r="B13" s="9" t="s">
        <v>51</v>
      </c>
      <c r="C13" s="9" t="s">
        <v>52</v>
      </c>
      <c r="D13" s="9">
        <f t="shared" si="1"/>
        <v>300</v>
      </c>
      <c r="E13" s="9" t="s">
        <v>53</v>
      </c>
      <c r="F13" s="10">
        <v>8</v>
      </c>
      <c r="G13" s="10">
        <f t="shared" si="0"/>
        <v>2400</v>
      </c>
      <c r="H13" s="9"/>
      <c r="I13" s="9"/>
      <c r="J13" s="9"/>
      <c r="K13" s="9"/>
      <c r="L13" s="9"/>
      <c r="M13" s="9"/>
      <c r="N13" s="9"/>
      <c r="O13" s="9">
        <v>300</v>
      </c>
      <c r="P13" s="9"/>
      <c r="Q13" s="9"/>
      <c r="R13" s="9"/>
      <c r="S13" s="9"/>
      <c r="T13" s="9"/>
    </row>
    <row r="14" s="3" customFormat="1" ht="25" customHeight="1" spans="1:20">
      <c r="A14" s="9">
        <v>12</v>
      </c>
      <c r="B14" s="9" t="s">
        <v>54</v>
      </c>
      <c r="C14" s="9" t="s">
        <v>55</v>
      </c>
      <c r="D14" s="10">
        <v>500</v>
      </c>
      <c r="E14" s="9" t="s">
        <v>41</v>
      </c>
      <c r="F14" s="10">
        <v>10</v>
      </c>
      <c r="G14" s="10">
        <f t="shared" si="0"/>
        <v>5000</v>
      </c>
      <c r="H14" s="9"/>
      <c r="I14" s="9"/>
      <c r="J14" s="9"/>
      <c r="K14" s="10">
        <v>100</v>
      </c>
      <c r="L14" s="9"/>
      <c r="M14" s="9"/>
      <c r="N14" s="9"/>
      <c r="O14" s="10">
        <v>200</v>
      </c>
      <c r="P14" s="9"/>
      <c r="Q14" s="9">
        <v>100</v>
      </c>
      <c r="R14" s="9">
        <v>100</v>
      </c>
      <c r="S14" s="9"/>
      <c r="T14" s="9"/>
    </row>
    <row r="15" s="3" customFormat="1" ht="25" customHeight="1" spans="1:20">
      <c r="A15" s="9">
        <v>13</v>
      </c>
      <c r="B15" s="9" t="s">
        <v>56</v>
      </c>
      <c r="C15" s="9" t="s">
        <v>57</v>
      </c>
      <c r="D15" s="9">
        <f t="shared" ref="D15:D18" si="2">SUM(H15:S15)</f>
        <v>5000</v>
      </c>
      <c r="E15" s="9" t="s">
        <v>33</v>
      </c>
      <c r="F15" s="10">
        <v>0.1</v>
      </c>
      <c r="G15" s="10">
        <f t="shared" si="0"/>
        <v>500</v>
      </c>
      <c r="H15" s="9"/>
      <c r="I15" s="9"/>
      <c r="J15" s="9"/>
      <c r="K15" s="9"/>
      <c r="L15" s="9"/>
      <c r="M15" s="9"/>
      <c r="N15" s="9"/>
      <c r="O15" s="9">
        <v>5000</v>
      </c>
      <c r="P15" s="9"/>
      <c r="Q15" s="9"/>
      <c r="R15" s="9"/>
      <c r="S15" s="9"/>
      <c r="T15" s="9"/>
    </row>
    <row r="16" s="3" customFormat="1" ht="25" customHeight="1" spans="1:20">
      <c r="A16" s="9">
        <v>14</v>
      </c>
      <c r="B16" s="9" t="s">
        <v>58</v>
      </c>
      <c r="C16" s="9" t="s">
        <v>59</v>
      </c>
      <c r="D16" s="9">
        <f t="shared" si="2"/>
        <v>800</v>
      </c>
      <c r="E16" s="9" t="s">
        <v>33</v>
      </c>
      <c r="F16" s="10">
        <v>0.3</v>
      </c>
      <c r="G16" s="10">
        <f t="shared" si="0"/>
        <v>240</v>
      </c>
      <c r="H16" s="9"/>
      <c r="I16" s="9"/>
      <c r="J16" s="9"/>
      <c r="K16" s="9"/>
      <c r="L16" s="9"/>
      <c r="M16" s="9"/>
      <c r="N16" s="9"/>
      <c r="O16" s="9">
        <v>800</v>
      </c>
      <c r="P16" s="9"/>
      <c r="Q16" s="9"/>
      <c r="R16" s="9"/>
      <c r="S16" s="9"/>
      <c r="T16" s="9"/>
    </row>
    <row r="17" s="3" customFormat="1" ht="25" customHeight="1" spans="1:20">
      <c r="A17" s="9">
        <v>15</v>
      </c>
      <c r="B17" s="9" t="s">
        <v>60</v>
      </c>
      <c r="C17" s="9" t="s">
        <v>61</v>
      </c>
      <c r="D17" s="9">
        <f t="shared" si="2"/>
        <v>10</v>
      </c>
      <c r="E17" s="9" t="s">
        <v>62</v>
      </c>
      <c r="F17" s="9" t="s">
        <v>63</v>
      </c>
      <c r="G17" s="10">
        <f t="shared" si="0"/>
        <v>700</v>
      </c>
      <c r="H17" s="9"/>
      <c r="I17" s="9"/>
      <c r="J17" s="9"/>
      <c r="K17" s="9"/>
      <c r="L17" s="9"/>
      <c r="M17" s="9"/>
      <c r="N17" s="9">
        <v>10</v>
      </c>
      <c r="O17" s="9"/>
      <c r="P17" s="9"/>
      <c r="Q17" s="9"/>
      <c r="R17" s="9"/>
      <c r="S17" s="9"/>
      <c r="T17" s="9"/>
    </row>
    <row r="18" s="3" customFormat="1" ht="25" customHeight="1" spans="1:20">
      <c r="A18" s="9">
        <v>16</v>
      </c>
      <c r="B18" s="9" t="s">
        <v>64</v>
      </c>
      <c r="C18" s="9" t="s">
        <v>65</v>
      </c>
      <c r="D18" s="9">
        <f t="shared" si="2"/>
        <v>50</v>
      </c>
      <c r="E18" s="9" t="s">
        <v>33</v>
      </c>
      <c r="F18" s="9" t="s">
        <v>66</v>
      </c>
      <c r="G18" s="10">
        <f t="shared" si="0"/>
        <v>125</v>
      </c>
      <c r="H18" s="9"/>
      <c r="I18" s="9"/>
      <c r="J18" s="9"/>
      <c r="K18" s="9"/>
      <c r="L18" s="9"/>
      <c r="M18" s="9"/>
      <c r="N18" s="9">
        <v>50</v>
      </c>
      <c r="O18" s="9"/>
      <c r="P18" s="9"/>
      <c r="Q18" s="9"/>
      <c r="R18" s="9"/>
      <c r="S18" s="9"/>
      <c r="T18" s="9"/>
    </row>
    <row r="19" s="4" customFormat="1" ht="25" customHeight="1" spans="1:20">
      <c r="A19" s="9">
        <v>17</v>
      </c>
      <c r="B19" s="11" t="s">
        <v>67</v>
      </c>
      <c r="C19" s="11" t="s">
        <v>68</v>
      </c>
      <c r="D19" s="12">
        <v>50</v>
      </c>
      <c r="E19" s="12" t="s">
        <v>23</v>
      </c>
      <c r="F19" s="13">
        <v>70</v>
      </c>
      <c r="G19" s="14">
        <f t="shared" si="0"/>
        <v>3500</v>
      </c>
      <c r="H19" s="12"/>
      <c r="I19" s="12"/>
      <c r="J19" s="12"/>
      <c r="K19" s="12">
        <v>50</v>
      </c>
      <c r="L19" s="12"/>
      <c r="M19" s="12"/>
      <c r="N19" s="12"/>
      <c r="O19" s="25"/>
      <c r="P19" s="25"/>
      <c r="Q19" s="25"/>
      <c r="R19" s="25"/>
      <c r="S19" s="25"/>
      <c r="T19" s="25"/>
    </row>
    <row r="20" s="4" customFormat="1" ht="25" customHeight="1" spans="1:20">
      <c r="A20" s="9">
        <v>18</v>
      </c>
      <c r="B20" s="9" t="s">
        <v>69</v>
      </c>
      <c r="C20" s="9" t="s">
        <v>70</v>
      </c>
      <c r="D20" s="9">
        <v>330</v>
      </c>
      <c r="E20" s="9" t="s">
        <v>71</v>
      </c>
      <c r="F20" s="15">
        <v>8</v>
      </c>
      <c r="G20" s="14">
        <f t="shared" si="0"/>
        <v>2640</v>
      </c>
      <c r="H20" s="9">
        <v>2640</v>
      </c>
      <c r="I20" s="9"/>
      <c r="J20" s="9"/>
      <c r="K20" s="9"/>
      <c r="L20" s="9">
        <v>300</v>
      </c>
      <c r="M20" s="9"/>
      <c r="N20" s="9"/>
      <c r="O20" s="9"/>
      <c r="P20" s="9"/>
      <c r="Q20" s="9"/>
      <c r="R20" s="9">
        <v>30</v>
      </c>
      <c r="S20" s="9"/>
      <c r="T20" s="20"/>
    </row>
    <row r="21" s="4" customFormat="1" ht="25" customHeight="1" spans="1:20">
      <c r="A21" s="9">
        <v>19</v>
      </c>
      <c r="B21" s="9" t="s">
        <v>72</v>
      </c>
      <c r="C21" s="16" t="s">
        <v>73</v>
      </c>
      <c r="D21" s="9">
        <v>235</v>
      </c>
      <c r="E21" s="9" t="s">
        <v>33</v>
      </c>
      <c r="F21" s="15">
        <v>20</v>
      </c>
      <c r="G21" s="14">
        <f t="shared" si="0"/>
        <v>4700</v>
      </c>
      <c r="H21" s="9">
        <v>4700</v>
      </c>
      <c r="I21" s="9"/>
      <c r="J21" s="9"/>
      <c r="K21" s="9"/>
      <c r="L21" s="9">
        <v>200</v>
      </c>
      <c r="M21" s="9"/>
      <c r="N21" s="9"/>
      <c r="O21" s="9"/>
      <c r="P21" s="9"/>
      <c r="Q21" s="9"/>
      <c r="R21" s="9">
        <v>35</v>
      </c>
      <c r="S21" s="9"/>
      <c r="T21" s="20" t="str">
        <f>_xlfn.DISPIMG("ID_B8737B3FA7E24D33B096062249205660",1)</f>
        <v>=DISPIMG("ID_B8737B3FA7E24D33B096062249205660",1)</v>
      </c>
    </row>
    <row r="22" s="4" customFormat="1" ht="25" customHeight="1" spans="1:20">
      <c r="A22" s="9">
        <v>20</v>
      </c>
      <c r="B22" s="9" t="s">
        <v>74</v>
      </c>
      <c r="C22" s="9" t="s">
        <v>75</v>
      </c>
      <c r="D22" s="9">
        <v>340</v>
      </c>
      <c r="E22" s="9" t="s">
        <v>71</v>
      </c>
      <c r="F22" s="15">
        <v>10</v>
      </c>
      <c r="G22" s="14">
        <f t="shared" si="0"/>
        <v>3400</v>
      </c>
      <c r="H22" s="9">
        <v>3400</v>
      </c>
      <c r="I22" s="9"/>
      <c r="J22" s="9"/>
      <c r="K22" s="9"/>
      <c r="L22" s="9">
        <v>200</v>
      </c>
      <c r="M22" s="9"/>
      <c r="N22" s="9"/>
      <c r="O22" s="9">
        <v>20</v>
      </c>
      <c r="P22" s="9">
        <v>100</v>
      </c>
      <c r="Q22" s="9"/>
      <c r="R22" s="9">
        <v>20</v>
      </c>
      <c r="S22" s="9"/>
      <c r="T22" s="20" t="str">
        <f>_xlfn.DISPIMG("ID_DCB916D9CD934CEAA1B511C3858AC7D9",1)</f>
        <v>=DISPIMG("ID_DCB916D9CD934CEAA1B511C3858AC7D9",1)</v>
      </c>
    </row>
    <row r="23" s="4" customFormat="1" ht="25" customHeight="1" spans="1:20">
      <c r="A23" s="9">
        <v>21</v>
      </c>
      <c r="B23" s="9" t="s">
        <v>76</v>
      </c>
      <c r="C23" s="9" t="s">
        <v>77</v>
      </c>
      <c r="D23" s="9">
        <v>300</v>
      </c>
      <c r="E23" s="9" t="s">
        <v>71</v>
      </c>
      <c r="F23" s="15">
        <v>5</v>
      </c>
      <c r="G23" s="14">
        <f t="shared" si="0"/>
        <v>1500</v>
      </c>
      <c r="H23" s="9">
        <v>1500</v>
      </c>
      <c r="I23" s="9"/>
      <c r="J23" s="9"/>
      <c r="K23" s="9"/>
      <c r="L23" s="9">
        <v>300</v>
      </c>
      <c r="M23" s="9"/>
      <c r="N23" s="9"/>
      <c r="O23" s="9"/>
      <c r="P23" s="9"/>
      <c r="Q23" s="9"/>
      <c r="R23" s="9"/>
      <c r="S23" s="9"/>
      <c r="T23" s="20" t="str">
        <f>_xlfn.DISPIMG("ID_6C6CEB9BFBE64C1F86787E8440C4A9CE",1)</f>
        <v>=DISPIMG("ID_6C6CEB9BFBE64C1F86787E8440C4A9CE",1)</v>
      </c>
    </row>
    <row r="24" s="4" customFormat="1" ht="25" customHeight="1" spans="1:20">
      <c r="A24" s="9">
        <v>22</v>
      </c>
      <c r="B24" s="9" t="s">
        <v>78</v>
      </c>
      <c r="C24" s="9" t="s">
        <v>79</v>
      </c>
      <c r="D24" s="9">
        <v>230</v>
      </c>
      <c r="E24" s="9" t="s">
        <v>71</v>
      </c>
      <c r="F24" s="17">
        <v>10</v>
      </c>
      <c r="G24" s="14">
        <f t="shared" si="0"/>
        <v>2300</v>
      </c>
      <c r="H24" s="9">
        <v>2300</v>
      </c>
      <c r="I24" s="9"/>
      <c r="J24" s="9"/>
      <c r="K24" s="9"/>
      <c r="L24" s="9">
        <v>200</v>
      </c>
      <c r="M24" s="9"/>
      <c r="N24" s="9"/>
      <c r="O24" s="9"/>
      <c r="P24" s="9"/>
      <c r="Q24" s="9"/>
      <c r="R24" s="9">
        <v>30</v>
      </c>
      <c r="S24" s="9"/>
      <c r="T24" s="20" t="str">
        <f>_xlfn.DISPIMG("ID_6DBCF75911B84E3ABDC248DBE37C1427",1)</f>
        <v>=DISPIMG("ID_6DBCF75911B84E3ABDC248DBE37C1427",1)</v>
      </c>
    </row>
    <row r="25" s="4" customFormat="1" ht="25" customHeight="1" spans="1:20">
      <c r="A25" s="9">
        <v>23</v>
      </c>
      <c r="B25" s="9" t="s">
        <v>80</v>
      </c>
      <c r="C25" s="9" t="s">
        <v>81</v>
      </c>
      <c r="D25" s="9">
        <v>220</v>
      </c>
      <c r="E25" s="9" t="s">
        <v>71</v>
      </c>
      <c r="F25" s="15">
        <v>15</v>
      </c>
      <c r="G25" s="14">
        <f t="shared" si="0"/>
        <v>3300</v>
      </c>
      <c r="H25" s="9">
        <v>3300</v>
      </c>
      <c r="I25" s="9"/>
      <c r="J25" s="9"/>
      <c r="K25" s="9"/>
      <c r="L25" s="9">
        <v>200</v>
      </c>
      <c r="M25" s="9"/>
      <c r="N25" s="9"/>
      <c r="O25" s="9"/>
      <c r="P25" s="9"/>
      <c r="Q25" s="9"/>
      <c r="R25" s="9">
        <v>20</v>
      </c>
      <c r="S25" s="9"/>
      <c r="T25" s="20"/>
    </row>
    <row r="26" s="4" customFormat="1" ht="25" customHeight="1" spans="1:20">
      <c r="A26" s="9">
        <v>24</v>
      </c>
      <c r="B26" s="9" t="s">
        <v>82</v>
      </c>
      <c r="C26" s="9" t="s">
        <v>83</v>
      </c>
      <c r="D26" s="9">
        <v>58</v>
      </c>
      <c r="E26" s="9" t="s">
        <v>33</v>
      </c>
      <c r="F26" s="15">
        <v>80</v>
      </c>
      <c r="G26" s="14">
        <f t="shared" si="0"/>
        <v>4640</v>
      </c>
      <c r="H26" s="9">
        <v>4640</v>
      </c>
      <c r="I26" s="9"/>
      <c r="J26" s="9"/>
      <c r="K26" s="9"/>
      <c r="L26" s="9">
        <v>50</v>
      </c>
      <c r="M26" s="9"/>
      <c r="N26" s="9"/>
      <c r="O26" s="9"/>
      <c r="P26" s="9"/>
      <c r="Q26" s="9"/>
      <c r="R26" s="9">
        <v>8</v>
      </c>
      <c r="S26" s="9"/>
      <c r="T26" s="20"/>
    </row>
    <row r="27" s="4" customFormat="1" ht="25" customHeight="1" spans="1:20">
      <c r="A27" s="9">
        <v>25</v>
      </c>
      <c r="B27" s="9" t="s">
        <v>84</v>
      </c>
      <c r="C27" s="9" t="s">
        <v>85</v>
      </c>
      <c r="D27" s="9">
        <v>60</v>
      </c>
      <c r="E27" s="9" t="s">
        <v>33</v>
      </c>
      <c r="F27" s="15">
        <v>50</v>
      </c>
      <c r="G27" s="14">
        <f t="shared" si="0"/>
        <v>3000</v>
      </c>
      <c r="H27" s="9">
        <v>3000</v>
      </c>
      <c r="I27" s="9"/>
      <c r="J27" s="9"/>
      <c r="K27" s="9"/>
      <c r="L27" s="9">
        <v>50</v>
      </c>
      <c r="M27" s="9"/>
      <c r="N27" s="9"/>
      <c r="O27" s="9"/>
      <c r="P27" s="9"/>
      <c r="Q27" s="9"/>
      <c r="R27" s="9">
        <v>10</v>
      </c>
      <c r="S27" s="9"/>
      <c r="T27" s="20" t="str">
        <f>_xlfn.DISPIMG("ID_51BA93FE2D7D44AAACA1D78BABAEFE72",1)</f>
        <v>=DISPIMG("ID_51BA93FE2D7D44AAACA1D78BABAEFE72",1)</v>
      </c>
    </row>
    <row r="28" s="4" customFormat="1" ht="25" customHeight="1" spans="1:20">
      <c r="A28" s="9">
        <v>26</v>
      </c>
      <c r="B28" s="9" t="s">
        <v>86</v>
      </c>
      <c r="C28" s="9" t="s">
        <v>87</v>
      </c>
      <c r="D28" s="9">
        <v>225</v>
      </c>
      <c r="E28" s="9" t="s">
        <v>71</v>
      </c>
      <c r="F28" s="15">
        <v>20</v>
      </c>
      <c r="G28" s="14">
        <f t="shared" si="0"/>
        <v>4500</v>
      </c>
      <c r="H28" s="9">
        <v>4500</v>
      </c>
      <c r="I28" s="9"/>
      <c r="J28" s="9"/>
      <c r="K28" s="9"/>
      <c r="L28" s="9">
        <v>200</v>
      </c>
      <c r="M28" s="9"/>
      <c r="N28" s="9"/>
      <c r="O28" s="9"/>
      <c r="P28" s="9"/>
      <c r="Q28" s="9"/>
      <c r="R28" s="9">
        <v>25</v>
      </c>
      <c r="S28" s="9"/>
      <c r="T28" s="20" t="str">
        <f>_xlfn.DISPIMG("ID_9A6C9E0C43E84AE386E9C17A616F3497",1)</f>
        <v>=DISPIMG("ID_9A6C9E0C43E84AE386E9C17A616F3497",1)</v>
      </c>
    </row>
    <row r="29" s="4" customFormat="1" ht="25" customHeight="1" spans="1:20">
      <c r="A29" s="9">
        <v>27</v>
      </c>
      <c r="B29" s="9" t="s">
        <v>88</v>
      </c>
      <c r="C29" s="9" t="s">
        <v>89</v>
      </c>
      <c r="D29" s="9">
        <v>1</v>
      </c>
      <c r="E29" s="9" t="s">
        <v>33</v>
      </c>
      <c r="F29" s="15">
        <v>500</v>
      </c>
      <c r="G29" s="14">
        <f t="shared" si="0"/>
        <v>500</v>
      </c>
      <c r="H29" s="9">
        <v>500</v>
      </c>
      <c r="I29" s="9"/>
      <c r="J29" s="9"/>
      <c r="K29" s="9"/>
      <c r="L29" s="9"/>
      <c r="M29" s="9"/>
      <c r="N29" s="9"/>
      <c r="O29" s="9">
        <v>1</v>
      </c>
      <c r="P29" s="9"/>
      <c r="Q29" s="9"/>
      <c r="R29" s="9"/>
      <c r="S29" s="9"/>
      <c r="T29" s="20" t="str">
        <f>_xlfn.DISPIMG("ID_7355036670244814A5647D73BDED424B",1)</f>
        <v>=DISPIMG("ID_7355036670244814A5647D73BDED424B",1)</v>
      </c>
    </row>
    <row r="30" s="4" customFormat="1" ht="25" customHeight="1" spans="1:20">
      <c r="A30" s="9">
        <v>28</v>
      </c>
      <c r="B30" s="9" t="s">
        <v>90</v>
      </c>
      <c r="C30" s="9" t="s">
        <v>91</v>
      </c>
      <c r="D30" s="9" t="s">
        <v>92</v>
      </c>
      <c r="E30" s="9" t="s">
        <v>33</v>
      </c>
      <c r="F30" s="10">
        <v>45</v>
      </c>
      <c r="G30" s="14">
        <f t="shared" si="0"/>
        <v>225</v>
      </c>
      <c r="H30" s="9">
        <v>225</v>
      </c>
      <c r="I30" s="9"/>
      <c r="J30" s="9"/>
      <c r="K30" s="9"/>
      <c r="L30" s="9"/>
      <c r="M30" s="9"/>
      <c r="N30" s="9"/>
      <c r="O30" s="9"/>
      <c r="P30" s="9">
        <v>10</v>
      </c>
      <c r="Q30" s="9"/>
      <c r="R30" s="9"/>
      <c r="S30" s="9"/>
      <c r="T30" s="20"/>
    </row>
    <row r="31" s="4" customFormat="1" ht="25" customHeight="1" spans="1:20">
      <c r="A31" s="9">
        <v>29</v>
      </c>
      <c r="B31" s="9" t="s">
        <v>93</v>
      </c>
      <c r="C31" s="9" t="s">
        <v>94</v>
      </c>
      <c r="D31" s="9" t="s">
        <v>92</v>
      </c>
      <c r="E31" s="9" t="s">
        <v>33</v>
      </c>
      <c r="F31" s="10">
        <v>60</v>
      </c>
      <c r="G31" s="14">
        <f t="shared" si="0"/>
        <v>300</v>
      </c>
      <c r="H31" s="9">
        <v>300</v>
      </c>
      <c r="I31" s="9"/>
      <c r="J31" s="9"/>
      <c r="K31" s="9"/>
      <c r="L31" s="9"/>
      <c r="M31" s="9"/>
      <c r="N31" s="9"/>
      <c r="O31" s="9"/>
      <c r="P31" s="9">
        <v>10</v>
      </c>
      <c r="Q31" s="9"/>
      <c r="R31" s="9"/>
      <c r="S31" s="9"/>
      <c r="T31" s="20" t="str">
        <f>_xlfn.DISPIMG("ID_8B5E9C9561D6468DB8AEA3D613CA24B7",1)</f>
        <v>=DISPIMG("ID_8B5E9C9561D6468DB8AEA3D613CA24B7",1)</v>
      </c>
    </row>
    <row r="32" s="4" customFormat="1" ht="25" customHeight="1" spans="1:20">
      <c r="A32" s="9">
        <v>30</v>
      </c>
      <c r="B32" s="9" t="s">
        <v>95</v>
      </c>
      <c r="C32" s="9" t="s">
        <v>96</v>
      </c>
      <c r="D32" s="9">
        <v>15</v>
      </c>
      <c r="E32" s="9" t="s">
        <v>33</v>
      </c>
      <c r="F32" s="10">
        <v>15</v>
      </c>
      <c r="G32" s="14">
        <f t="shared" si="0"/>
        <v>225</v>
      </c>
      <c r="H32" s="9">
        <v>225</v>
      </c>
      <c r="I32" s="9"/>
      <c r="J32" s="9"/>
      <c r="K32" s="9"/>
      <c r="L32" s="9">
        <v>5</v>
      </c>
      <c r="M32" s="9"/>
      <c r="N32" s="9"/>
      <c r="O32" s="9"/>
      <c r="P32" s="9"/>
      <c r="Q32" s="9"/>
      <c r="R32" s="9"/>
      <c r="S32" s="9">
        <v>10</v>
      </c>
      <c r="T32" s="20" t="str">
        <f>_xlfn.DISPIMG("ID_208DC5BDF373490F852CBC207D402CC0",1)</f>
        <v>=DISPIMG("ID_208DC5BDF373490F852CBC207D402CC0",1)</v>
      </c>
    </row>
    <row r="33" s="4" customFormat="1" ht="25" customHeight="1" spans="1:20">
      <c r="A33" s="9">
        <v>31</v>
      </c>
      <c r="B33" s="9" t="s">
        <v>97</v>
      </c>
      <c r="C33" s="9" t="s">
        <v>98</v>
      </c>
      <c r="D33" s="9" t="s">
        <v>99</v>
      </c>
      <c r="E33" s="9" t="s">
        <v>71</v>
      </c>
      <c r="F33" s="10">
        <v>18</v>
      </c>
      <c r="G33" s="14">
        <f t="shared" si="0"/>
        <v>900</v>
      </c>
      <c r="H33" s="9">
        <v>900</v>
      </c>
      <c r="I33" s="9"/>
      <c r="J33" s="9"/>
      <c r="K33" s="9"/>
      <c r="L33" s="9">
        <v>100</v>
      </c>
      <c r="M33" s="9"/>
      <c r="N33" s="9"/>
      <c r="O33" s="9"/>
      <c r="P33" s="9"/>
      <c r="Q33" s="9"/>
      <c r="R33" s="9"/>
      <c r="S33" s="9"/>
      <c r="T33" s="20" t="str">
        <f>_xlfn.DISPIMG("ID_8AE39096480148AE8A396E13620DD065",1)</f>
        <v>=DISPIMG("ID_8AE39096480148AE8A396E13620DD065",1)</v>
      </c>
    </row>
    <row r="34" s="4" customFormat="1" ht="25" customHeight="1" spans="1:20">
      <c r="A34" s="9">
        <v>32</v>
      </c>
      <c r="B34" s="9" t="s">
        <v>100</v>
      </c>
      <c r="C34" s="9" t="s">
        <v>101</v>
      </c>
      <c r="D34" s="9">
        <v>30</v>
      </c>
      <c r="E34" s="9" t="s">
        <v>33</v>
      </c>
      <c r="F34" s="18">
        <v>5</v>
      </c>
      <c r="G34" s="14">
        <f t="shared" si="0"/>
        <v>150</v>
      </c>
      <c r="H34" s="9">
        <v>150</v>
      </c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20"/>
    </row>
    <row r="35" s="4" customFormat="1" ht="25" customHeight="1" spans="1:20">
      <c r="A35" s="9"/>
      <c r="B35" s="19" t="s">
        <v>102</v>
      </c>
      <c r="C35" s="19"/>
      <c r="D35" s="20"/>
      <c r="E35" s="20"/>
      <c r="F35" s="21"/>
      <c r="G35" s="10">
        <f>SUM(G3:G34)</f>
        <v>76681</v>
      </c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="4" customFormat="1" ht="25" customHeight="1" spans="1:20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ht="25" customHeight="1"/>
    <row r="38" ht="25" customHeight="1"/>
    <row r="40" spans="2:2">
      <c r="B40" s="23"/>
    </row>
    <row r="49" spans="3:3">
      <c r="C49" s="24"/>
    </row>
  </sheetData>
  <mergeCells count="2">
    <mergeCell ref="A1:T1"/>
    <mergeCell ref="A36:T36"/>
  </mergeCells>
  <pageMargins left="0.708333333333333" right="0.2" top="0.75" bottom="0.75" header="0" footer="0"/>
  <pageSetup paperSize="9" scale="66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2.清洁用品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熊俊杰</cp:lastModifiedBy>
  <dcterms:created xsi:type="dcterms:W3CDTF">2025-04-06T15:35:59Z</dcterms:created>
  <dcterms:modified xsi:type="dcterms:W3CDTF">2025-04-06T15:36:07Z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5B35556454504170863216886C9BB35F_11</vt:lpwstr>
  </property>
  <property fmtid="{D5CDD505-2E9C-101B-9397-08002B2CF9AE}" pid="3" name="KSOProductBuildVer">
    <vt:lpwstr>2052-12.1.0.20305</vt:lpwstr>
  </property>
</Properties>
</file>