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185" windowHeight="9210" activeTab="2"/>
  </bookViews>
  <sheets>
    <sheet name="装修清单" sheetId="2" r:id="rId1"/>
    <sheet name="电子彩屏" sheetId="3" r:id="rId2"/>
    <sheet name="报价一览表" sheetId="4" r:id="rId3"/>
  </sheets>
  <definedNames>
    <definedName name="_xlnm.Print_Area" localSheetId="0">装修清单!$A$1:$H$43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2" l="1"/>
  <c r="G27" i="2"/>
  <c r="D33" i="2"/>
  <c r="G42" i="2"/>
  <c r="G21" i="2"/>
  <c r="G22" i="2"/>
  <c r="G23" i="2"/>
  <c r="G24" i="2"/>
  <c r="G25" i="2"/>
  <c r="G26" i="2"/>
  <c r="G20" i="2"/>
  <c r="G5" i="2"/>
  <c r="G6" i="2"/>
  <c r="G7" i="2"/>
  <c r="G8" i="2"/>
  <c r="G16" i="2" s="1"/>
  <c r="G9" i="2"/>
  <c r="G10" i="2"/>
  <c r="G11" i="2"/>
  <c r="G12" i="2"/>
  <c r="G13" i="2"/>
  <c r="G14" i="2"/>
  <c r="G15" i="2"/>
  <c r="G31" i="2"/>
  <c r="G37" i="2"/>
  <c r="G38" i="2"/>
  <c r="G39" i="2"/>
  <c r="G40" i="2"/>
  <c r="G41" i="2"/>
  <c r="G36" i="2"/>
  <c r="G20" i="3"/>
  <c r="G19" i="3"/>
  <c r="G18" i="3"/>
  <c r="G17" i="3"/>
  <c r="D17" i="3"/>
  <c r="G16" i="3"/>
  <c r="D16" i="3"/>
  <c r="G15" i="3"/>
  <c r="G14" i="3"/>
  <c r="G12" i="3"/>
  <c r="G11" i="3"/>
  <c r="G10" i="3"/>
  <c r="G9" i="3"/>
  <c r="C9" i="3"/>
  <c r="J7" i="3"/>
  <c r="H7" i="3"/>
  <c r="F7" i="3"/>
  <c r="J6" i="3"/>
  <c r="H6" i="3"/>
  <c r="F6" i="3"/>
  <c r="J5" i="3"/>
  <c r="H5" i="3"/>
  <c r="F5" i="3"/>
  <c r="N4" i="3"/>
  <c r="J4" i="3"/>
  <c r="G4" i="2"/>
</calcChain>
</file>

<file path=xl/sharedStrings.xml><?xml version="1.0" encoding="utf-8"?>
<sst xmlns="http://schemas.openxmlformats.org/spreadsheetml/2006/main" count="205" uniqueCount="117">
  <si>
    <t>拜城县亚吐乡九年一贯制学校书法教室及多媒体教室装修</t>
  </si>
  <si>
    <t>序号</t>
  </si>
  <si>
    <t>名称</t>
  </si>
  <si>
    <t>规格参数</t>
  </si>
  <si>
    <t>单位</t>
  </si>
  <si>
    <t>单价（元）</t>
  </si>
  <si>
    <t>数量</t>
  </si>
  <si>
    <t>金额（元）</t>
  </si>
  <si>
    <t>备注</t>
  </si>
  <si>
    <t>墙布</t>
  </si>
  <si>
    <t>中式风格</t>
  </si>
  <si>
    <t>平方米</t>
  </si>
  <si>
    <t>（包含墙面处理,铲除原有墙面，刮两遍腻子)</t>
  </si>
  <si>
    <t>实木中式雕花</t>
  </si>
  <si>
    <t>1.2m×1.2m</t>
  </si>
  <si>
    <t>个</t>
  </si>
  <si>
    <t>出效果图校方确认后制作安装。</t>
  </si>
  <si>
    <t>中式灯具</t>
  </si>
  <si>
    <t>卷帘式窗帘</t>
  </si>
  <si>
    <t>定制图案</t>
  </si>
  <si>
    <t>套</t>
  </si>
  <si>
    <t>出效果图，校方确认后制作安装。</t>
  </si>
  <si>
    <t>方通吊顶</t>
  </si>
  <si>
    <t>方通管，包安装，
规格：（底×高：50mm*40mm）厚度：1.0mm，。</t>
  </si>
  <si>
    <t>平方</t>
  </si>
  <si>
    <t>石膏板吊顶</t>
  </si>
  <si>
    <t>宽度50cm,</t>
  </si>
  <si>
    <t>米</t>
  </si>
  <si>
    <t>雷士照明，42个射灯</t>
  </si>
  <si>
    <t>包安装，石膏吊顶+42个射灯（哑黑杯18W暖光，开孔10cm，36度色温3000k）</t>
  </si>
  <si>
    <t>踢脚线</t>
  </si>
  <si>
    <t>木纹踢脚线</t>
  </si>
  <si>
    <t>书法挂画</t>
  </si>
  <si>
    <t>120cm×60cm</t>
  </si>
  <si>
    <t>副</t>
  </si>
  <si>
    <t>文房四宝</t>
  </si>
  <si>
    <t>笔墨纸砚，毛笔架。</t>
  </si>
  <si>
    <t>电路改造</t>
  </si>
  <si>
    <t>胡杨电线2.4平方</t>
  </si>
  <si>
    <t>地板砖</t>
  </si>
  <si>
    <t>全瓷80*80</t>
  </si>
  <si>
    <t>施工之前，需带样品经甲方确认之后才可施工</t>
  </si>
  <si>
    <t>备注；本次书法教室装修项目，中标方出具3D 动态效果图，经校方确认之后才可施工。</t>
  </si>
  <si>
    <t>一楼视频会议室</t>
  </si>
  <si>
    <t>80*80</t>
  </si>
  <si>
    <t>墙面吸音板</t>
  </si>
  <si>
    <t>40cm</t>
  </si>
  <si>
    <t>窗帘</t>
  </si>
  <si>
    <t>3m*2.4m</t>
  </si>
  <si>
    <t>条形灯</t>
  </si>
  <si>
    <t>6cm1.2m</t>
  </si>
  <si>
    <t>更换防盗门</t>
  </si>
  <si>
    <t>1.45m*2.65</t>
  </si>
  <si>
    <t>备注；本次会议室装修项目，中标方出具3D 动态效果图，经校方确认之后才可施工。</t>
  </si>
  <si>
    <t>党员活动室</t>
  </si>
  <si>
    <t>录播教室</t>
  </si>
  <si>
    <t>亚吐尔乡九年一贯制学校强力巨彩室内Q2.0Pro高清LED全彩显示屏清单</t>
  </si>
  <si>
    <t>显示模块具体规格</t>
  </si>
  <si>
    <t>产品型号：</t>
  </si>
  <si>
    <t>室内Q2.0Pro</t>
  </si>
  <si>
    <t>模组数量（张）：</t>
  </si>
  <si>
    <t>*</t>
  </si>
  <si>
    <t>=</t>
  </si>
  <si>
    <t>点间距：</t>
  </si>
  <si>
    <t>显示净尺寸（m）：</t>
  </si>
  <si>
    <t>模组分辨率长：</t>
  </si>
  <si>
    <t>含框架尺寸（m）：</t>
  </si>
  <si>
    <t>模组分辨率高：</t>
  </si>
  <si>
    <t>像素点（Dots）：</t>
  </si>
  <si>
    <t>产品名称</t>
  </si>
  <si>
    <t>规格</t>
  </si>
  <si>
    <t>金额(元）</t>
  </si>
  <si>
    <t>招标参数</t>
  </si>
  <si>
    <t>LED单元板</t>
  </si>
  <si>
    <t>张</t>
  </si>
  <si>
    <r>
      <rPr>
        <sz val="9"/>
        <color rgb="FF000000"/>
        <rFont val="微软雅黑"/>
        <charset val="134"/>
      </rPr>
      <t>1、★像素点间距：≤2.0mm；2、单元板分辨率：≥12800 Dots；3、★刷新率：≥4200Hz，支持通过配套控制软件调节刷新率设置选项
4、像素构成：1R、1G、1B；5、★封装方式：SMD表贴三合一，铜线封装，五面黑灯，表面不反光；6、驱动方式：恒流驱动；7、控制方式：同步控制系统；8、维护方式：前后双向维护；9、整屏平整度≤0.04mm；10、白平衡亮度：0-820cd/</t>
    </r>
    <r>
      <rPr>
        <sz val="9"/>
        <color rgb="FF000000"/>
        <rFont val="宋体"/>
        <charset val="134"/>
      </rPr>
      <t>㎡</t>
    </r>
    <r>
      <rPr>
        <sz val="9"/>
        <color rgb="FF000000"/>
        <rFont val="微软雅黑"/>
        <charset val="134"/>
      </rPr>
      <t>可调；亮度调节：0-100%亮度可调，256级手动/自动调节，屏幕亮度具有随环境照度的变化任意调整功能；亮度均匀性≥99%；11、色温800K-20000K可调；白平衡状态下色温在6500K±5%；色温为6500K时，100%75%50%25%档电平白场调节色温误差≤100K；12、水平视角≥175°；垂直视角≥175°；13、▲对比度≥10000：1；14、灰度等级≥16bit，红绿蓝各256级，可达65536级；采用EPWM 灰阶控制技术提升低灰视觉效果，100%亮度时，16bit灰度；70%亮度，16bit灰度；50%亮度，16bit灰度；20%亮度，14bit灰度，显示画面无单列或单行像素失控现象；支持0-100%亮度时，8-16bits灰度自定义设置；15、峰值功耗≤250W/m²；平均功耗≤100W/m²；16、供电电源：在4.2*（1±10%）VDC～4.5*（1±10%）VDC范围内能正常工作
17、输入电压：支持宽压输入 在96-264VAC，支持窄压输入在200-240VAC，在该范围内能正常工作
18、▲防护性能：具有防静电、防电磁干扰、防腐蚀、防霉菌、防虫、防潮、抗震动、抗雷击等功能；具有电源过压、过流、断电保护、分布上电措施、防护等级达到IP60
19、▲为不影响屏体周边人员的健康，要求投标人所投LED显示屏在正常工作中，显示屏1m范围内，前后左右4个位置噪音不大于1.4dB；所投LED显示屏观看舒适度需符合：“人眼视觉舒适度(VICO)1级，基本无疲劳感。
20、▲所投LED显示屏的灯管耐焊耐热：灯珠引脚无氧化,焊接正常,灯珠胶体正常,点亮正常；灯管抗静电(ESD)测试：HBM模式:ESD&gt;2000V,灯珠点亮无异常；灯管红墨水试验：纯红墨水常温浸泡24h,无渗透,灯管气密性良好。
21、要求投标人所投LED显示屏支持DVI、VGA、SDI输入、支持HDMI视频输入、支持视频PAL/NTSC制式自适应、支持复合视频信号、支持USB输入、支持IP输入、支持CVBS/DP/HDBASE输入、支持光纤/网络等接口输入。
22、▲防电击等级依据GB4943.1标准，使用基本绝缘作为基本安全防护，同时使用保护连接和保护接地作为附加安全防护，达到防电击保护I类设备
23、产品采用高端芯片，可智能调节正常工作与睡眠状态下的节能效果（动态节能，智能息屏），开启智能节电功能比没有开启，节能55%以上。
24、长时间没有使用屏体，屏体自动切入除湿模式，通过预热灯珠，蒸发掉灯珠内部湿气，使屏体从10%到100%亮度逐步显示，达到保护LED灯
25、具有SELV电路，在SELV电路中任何两个导体之间或任何一个这样的导体和地之间的电压的限值为：正常工作条件下，不超过42.4V交流峰值或60V直流值单一故障条件下，在200ms后不超过42.4V（30V有效值）交流峰值或60V直流值，并且在200ms内其极限值不超过71V（50V有效值）交流峰值或120V直流值
26、LED显示屏保护地端子应有标记。进行标记耐久性试验后，标记牢固、清晰可辨。LED显示屏在熔断器和开关电源处应有警告标示。进行标记耐久性试验后，标记应牢固、清晰可辨。
27、▲支持手机、平板可视化控制LED大屏，切换播放内容，定制播放计划等；支持手机添加LOGO、时间、日期、文字标语、滚动字幕、图片、视频窗口；支持分屏操作。支持任意比例拼接素材和多图层叠加；支持无线遥控、手机遥控，一键切换视频；支持与智能播控软件一键IP连接。
28、显示屏所使用的材料及元器件均符合《SJ/T11363-2016电子信息产品中有毒有害物质的限定要求》符合环保要求的相关声明，根据《GB/T27050.1-2006合格评定供方的符合性声明第1部分：通用要求》 和《GB/T27050.2-2006合格评定供方的符合性声明第2部分：支持性文件》
29、支持鬼影消除、首行暗亮消除、低灰偏色补偿、低灰均匀性、低灰横条纹消除、慢速开启、十字架消除、去坏点、毛毛虫消除、余辉消除、亮度缓慢变亮功能；30、▲为保证产品使用安全，静电电压衰减期（±1000-±100V）≤2S；摩擦起电电压|V|≤100V；31、为保证产品信息传输稳定性，辐射干扰和传导干扰，均需符合GB/T9254-2021 ClassB限值要求</t>
    </r>
  </si>
  <si>
    <t>开关电源</t>
  </si>
  <si>
    <t>Q200-4.5-30H</t>
  </si>
  <si>
    <t>台</t>
  </si>
  <si>
    <t>输入电压范围：176VAC-264VAC、额定输入电压：200VAC-240VAC、输入频率：47 Hz/50 Hz/63Hz、输入电流：3A、冷启动冲击电流：50A、效率：86%、空载功耗：5W、额定输出电压：V1:+4.5Vdc/4.41V/4.59V、额定输出电流范围：0～40.0A-40A、稳压精度：±2%-4.41V-4.59V、负载调整率：±2%、温度系数：±0.03%/℃、电压过冲：&lt;5.0%-5%、启动时间：3Sec.-3Sec.、纹波噪声：&lt;200mV-200mV、动态负载：10%-100%Load:&lt;1000mV(Vp-p)-10%-50%Load:&lt; 600mV(Vp-p)-50%-100%Load:&lt; 500mV(Vp-p)、容性负载：至少 5000uF、短路保护：可长期短路，消除短路后自动恢复工作、过流保护：48~76A 故障消除后自动恢复工作</t>
  </si>
  <si>
    <t>接收卡</t>
  </si>
  <si>
    <t>E120</t>
  </si>
  <si>
    <t>支持高精度色度、亮度一体化逐点校正，支持所有常规芯片、PWM芯片，支持所有1~64扫任意模组；支持任意抽点，支持数据偏移，实现各种创意显示屏；数据组数：24组，最大带载：长度384点，高度512点</t>
  </si>
  <si>
    <t>视频处理器</t>
  </si>
  <si>
    <t>x6</t>
  </si>
  <si>
    <t>支持4096*2160@60Hz点对点带载，支持音频解析,支持6画面任意输出，支持视频源任意无缝切换，支持画中画，位置大小可自由调节，支持HDCP，支持前面板快捷设置和操作，支持局域网控制，支持中控控制，支持3D选配                                                           输入：HDMI2.0×1、DP×1、HDMI1.4×2、DVI×2
输出：千兆网口×16总点数1048万，最宽16384，最高8192..</t>
  </si>
  <si>
    <t>控制系统软件</t>
  </si>
  <si>
    <t>LEDVISION</t>
  </si>
  <si>
    <t>赠送</t>
  </si>
  <si>
    <t>用于 LED 显示屏控制和播放的专业软件。该软件功能丰富、性能优越，兼具良好 的操作界面，易学易用。支持视频、音频、图像、文字、Flash、Gif 等形式的媒体文件播放;支持 Microsoft office 的 Word、Excel、PPT 显示;支持时钟、计时、天气预报显示;支持外部视频信号(TV、AV、S-Video、 复合视频)播放;支持多页面多分区节目编辑;软件提供了丰富灵活的视频切换功能、分区特效，以 及三维特效动画，让显示屏的显示效果得到完美展现。</t>
  </si>
  <si>
    <t>配电柜</t>
  </si>
  <si>
    <t>排线</t>
  </si>
  <si>
    <t>条</t>
  </si>
  <si>
    <t>16P排线</t>
  </si>
  <si>
    <t>网线</t>
  </si>
  <si>
    <t>6类国标网线</t>
  </si>
  <si>
    <t>三芯电源线</t>
  </si>
  <si>
    <t>2.5平方三芯电缆</t>
  </si>
  <si>
    <t>50型材</t>
  </si>
  <si>
    <t>根</t>
  </si>
  <si>
    <t>方管</t>
  </si>
  <si>
    <t>合计：</t>
  </si>
  <si>
    <t xml:space="preserve">采购单位：拜城县亚吐乡九年一贯制学校书法教室           负责人：陈翰青   15999201681                     时间：2024.6.6                               </t>
    <phoneticPr fontId="29" type="noConversion"/>
  </si>
  <si>
    <t xml:space="preserve">采购单位：拜城县亚吐乡九年一贯制学校                                                         负责人：陈翰青   15999201681                                                 时间：2024.6.6   </t>
    <phoneticPr fontId="29" type="noConversion"/>
  </si>
  <si>
    <t>小计</t>
    <phoneticPr fontId="29" type="noConversion"/>
  </si>
  <si>
    <t xml:space="preserve">总计（元）： </t>
    <phoneticPr fontId="29" type="noConversion"/>
  </si>
  <si>
    <t>小计（元）：</t>
    <phoneticPr fontId="29" type="noConversion"/>
  </si>
  <si>
    <t>小计（元）：</t>
    <phoneticPr fontId="29" type="noConversion"/>
  </si>
  <si>
    <t>报价一览表</t>
  </si>
  <si>
    <t>价格单位：元</t>
  </si>
  <si>
    <t>项目名称</t>
  </si>
  <si>
    <t>项目编号</t>
  </si>
  <si>
    <t>投标总报价</t>
  </si>
  <si>
    <t>合同期限</t>
  </si>
  <si>
    <t>供货地点</t>
  </si>
  <si>
    <t>备注：</t>
  </si>
  <si>
    <t xml:space="preserve">说明：1、任何有选择或有条件的投标总价或表中某一包填写多个报价，均将导致投标被拒绝。
2、报价一览表中投标价为符合招标文件要求的所有费用。投标供应商应考虑企业自身实力、经验及项目实施过程中的各种因素及相关费用。
3、该投标总报价请供应商结合采购清单及总报价。
</t>
    <phoneticPr fontId="3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</si>
</sst>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8" formatCode="0.000&quot;mm&quot;"/>
    <numFmt numFmtId="179" formatCode="General&quot;张&quot;"/>
    <numFmt numFmtId="180" formatCode="&quot;￥&quot;#,##0.00_);[Red]\(&quot;￥&quot;#,##0.00\)"/>
    <numFmt numFmtId="181" formatCode="&quot;￥&quot;#,##0.0_);[Red]\(&quot;￥&quot;#,##0.0\)"/>
    <numFmt numFmtId="182" formatCode="0_ "/>
    <numFmt numFmtId="183" formatCode="&quot;￥&quot;#,##0_);[Red]\(&quot;￥&quot;#,##0\)"/>
    <numFmt numFmtId="184" formatCode="\+&quot;备&quot;&quot;用&quot;&quot;板&quot;General&quot;张&quot;"/>
    <numFmt numFmtId="185" formatCode="0.00_ &quot;㎡&quot;"/>
    <numFmt numFmtId="186" formatCode="&quot;（包边各&quot;General&quot;m)&quot;"/>
    <numFmt numFmtId="187" formatCode="0.0000_ &quot;万点&quot;"/>
  </numFmts>
  <fonts count="37" x14ac:knownFonts="1">
    <font>
      <sz val="11"/>
      <color theme="1"/>
      <name val="宋体"/>
      <charset val="134"/>
      <scheme val="minor"/>
    </font>
    <font>
      <sz val="10"/>
      <name val="Arial"/>
      <family val="2"/>
    </font>
    <font>
      <sz val="20"/>
      <name val="宋体"/>
      <charset val="134"/>
    </font>
    <font>
      <b/>
      <sz val="14"/>
      <color theme="1"/>
      <name val="微软雅黑"/>
      <charset val="134"/>
    </font>
    <font>
      <b/>
      <sz val="14"/>
      <color theme="1"/>
      <name val="宋体"/>
      <charset val="134"/>
    </font>
    <font>
      <b/>
      <sz val="11"/>
      <color theme="1"/>
      <name val="微软雅黑"/>
      <charset val="134"/>
    </font>
    <font>
      <sz val="10"/>
      <color rgb="FFFF0000"/>
      <name val="微软雅黑"/>
      <charset val="134"/>
    </font>
    <font>
      <sz val="10"/>
      <name val="微软雅黑"/>
      <charset val="134"/>
    </font>
    <font>
      <sz val="10"/>
      <color theme="1"/>
      <name val="微软雅黑"/>
      <charset val="134"/>
    </font>
    <font>
      <b/>
      <sz val="13"/>
      <color theme="1"/>
      <name val="宋体"/>
      <charset val="134"/>
    </font>
    <font>
      <b/>
      <sz val="11"/>
      <color theme="1"/>
      <name val="宋体"/>
      <charset val="134"/>
    </font>
    <font>
      <sz val="11"/>
      <color indexed="8"/>
      <name val="微软雅黑"/>
      <charset val="134"/>
    </font>
    <font>
      <sz val="11"/>
      <color theme="1"/>
      <name val="微软雅黑"/>
      <charset val="134"/>
    </font>
    <font>
      <sz val="11"/>
      <name val="微软雅黑"/>
      <charset val="134"/>
    </font>
    <font>
      <sz val="11"/>
      <color rgb="FF000000"/>
      <name val="宋体"/>
      <charset val="134"/>
    </font>
    <font>
      <sz val="9"/>
      <color rgb="FF000000"/>
      <name val="微软雅黑"/>
      <charset val="134"/>
    </font>
    <font>
      <sz val="9"/>
      <color indexed="8"/>
      <name val="微软雅黑"/>
      <charset val="134"/>
    </font>
    <font>
      <sz val="11"/>
      <color rgb="FF000000"/>
      <name val="微软雅黑"/>
      <charset val="134"/>
    </font>
    <font>
      <b/>
      <sz val="11"/>
      <color indexed="8"/>
      <name val="微软雅黑"/>
      <charset val="134"/>
    </font>
    <font>
      <sz val="9"/>
      <color theme="1"/>
      <name val="宋体"/>
      <charset val="134"/>
      <scheme val="minor"/>
    </font>
    <font>
      <b/>
      <sz val="18"/>
      <color theme="1"/>
      <name val="宋体"/>
      <charset val="134"/>
      <scheme val="minor"/>
    </font>
    <font>
      <b/>
      <sz val="9"/>
      <color theme="1"/>
      <name val="宋体"/>
      <charset val="134"/>
      <scheme val="minor"/>
    </font>
    <font>
      <sz val="9"/>
      <color theme="1"/>
      <name val="宋体"/>
      <charset val="134"/>
    </font>
    <font>
      <sz val="9"/>
      <color theme="1"/>
      <name val="Tahoma"/>
      <family val="2"/>
    </font>
    <font>
      <sz val="12"/>
      <color theme="1"/>
      <name val="宋体"/>
      <charset val="134"/>
      <scheme val="minor"/>
    </font>
    <font>
      <sz val="14"/>
      <color theme="1"/>
      <name val="宋体"/>
      <charset val="134"/>
      <scheme val="minor"/>
    </font>
    <font>
      <sz val="16"/>
      <color theme="1"/>
      <name val="宋体"/>
      <charset val="134"/>
      <scheme val="minor"/>
    </font>
    <font>
      <sz val="11"/>
      <color theme="1"/>
      <name val="宋体"/>
      <charset val="134"/>
      <scheme val="minor"/>
    </font>
    <font>
      <sz val="9"/>
      <color rgb="FF000000"/>
      <name val="宋体"/>
      <charset val="134"/>
    </font>
    <font>
      <sz val="9"/>
      <name val="宋体"/>
      <charset val="134"/>
      <scheme val="minor"/>
    </font>
    <font>
      <sz val="11"/>
      <name val="宋体"/>
      <family val="3"/>
      <charset val="134"/>
    </font>
    <font>
      <sz val="9"/>
      <color theme="1"/>
      <name val="宋体"/>
      <family val="3"/>
      <charset val="134"/>
      <scheme val="minor"/>
    </font>
    <font>
      <sz val="12"/>
      <color theme="1"/>
      <name val="宋体"/>
      <family val="3"/>
      <charset val="134"/>
      <scheme val="minor"/>
    </font>
    <font>
      <sz val="11"/>
      <color theme="1"/>
      <name val="宋体"/>
      <family val="3"/>
      <charset val="134"/>
      <scheme val="minor"/>
    </font>
    <font>
      <b/>
      <sz val="15"/>
      <color theme="1"/>
      <name val="仿宋_GB2312"/>
      <family val="3"/>
      <charset val="134"/>
    </font>
    <font>
      <sz val="14"/>
      <color theme="1"/>
      <name val="仿宋_GB2312"/>
      <family val="3"/>
      <charset val="134"/>
    </font>
    <font>
      <sz val="9"/>
      <name val="宋体"/>
      <family val="3"/>
      <charset val="134"/>
      <scheme val="minor"/>
    </font>
  </fonts>
  <fills count="2">
    <fill>
      <patternFill patternType="none"/>
    </fill>
    <fill>
      <patternFill patternType="gray125"/>
    </fill>
  </fills>
  <borders count="2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medium">
        <color auto="1"/>
      </right>
      <top style="thin">
        <color auto="1"/>
      </top>
      <bottom style="thin">
        <color auto="1"/>
      </bottom>
      <diagonal/>
    </border>
    <border>
      <left/>
      <right/>
      <top/>
      <bottom style="medium">
        <color auto="1"/>
      </bottom>
      <diagonal/>
    </border>
  </borders>
  <cellStyleXfs count="2">
    <xf numFmtId="0" fontId="0" fillId="0" borderId="0">
      <alignment vertical="center"/>
    </xf>
    <xf numFmtId="0" fontId="27" fillId="0" borderId="0">
      <alignment vertical="center"/>
    </xf>
  </cellStyleXfs>
  <cellXfs count="105">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1" xfId="1" applyFont="1" applyFill="1" applyBorder="1" applyAlignment="1">
      <alignment vertical="center" wrapText="1"/>
    </xf>
    <xf numFmtId="0" fontId="4" fillId="0" borderId="2" xfId="1" applyFont="1" applyFill="1" applyBorder="1" applyAlignment="1">
      <alignmen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178"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1" fillId="0" borderId="6" xfId="1" applyFont="1" applyFill="1" applyBorder="1" applyAlignment="1">
      <alignment horizontal="center" vertical="center" wrapText="1"/>
    </xf>
    <xf numFmtId="179" fontId="12" fillId="0" borderId="6" xfId="0" applyNumberFormat="1" applyFont="1" applyFill="1" applyBorder="1" applyAlignment="1">
      <alignment horizontal="center" vertical="center" wrapText="1"/>
    </xf>
    <xf numFmtId="180" fontId="11" fillId="0" borderId="6" xfId="1" applyNumberFormat="1" applyFont="1" applyFill="1" applyBorder="1" applyAlignment="1">
      <alignment horizontal="center" vertical="center" wrapText="1"/>
    </xf>
    <xf numFmtId="181" fontId="11" fillId="0" borderId="6" xfId="1" applyNumberFormat="1" applyFont="1" applyFill="1" applyBorder="1" applyAlignment="1">
      <alignment horizontal="center" vertical="center"/>
    </xf>
    <xf numFmtId="0" fontId="5" fillId="0" borderId="7" xfId="1" applyFont="1" applyFill="1" applyBorder="1" applyAlignment="1">
      <alignment horizontal="center" vertical="center" wrapText="1"/>
    </xf>
    <xf numFmtId="0" fontId="10" fillId="0" borderId="8" xfId="1" applyFont="1" applyFill="1" applyBorder="1" applyAlignment="1">
      <alignment horizontal="center" vertical="center" wrapText="1"/>
    </xf>
    <xf numFmtId="0" fontId="11" fillId="0" borderId="8" xfId="1"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180" fontId="11" fillId="0" borderId="8" xfId="1" applyNumberFormat="1" applyFont="1" applyFill="1" applyBorder="1" applyAlignment="1">
      <alignment horizontal="center" vertical="center" wrapText="1"/>
    </xf>
    <xf numFmtId="181" fontId="11" fillId="0" borderId="8" xfId="1" applyNumberFormat="1" applyFont="1" applyFill="1" applyBorder="1" applyAlignment="1">
      <alignment horizontal="center" vertical="center"/>
    </xf>
    <xf numFmtId="0" fontId="13" fillId="0" borderId="8" xfId="0" applyNumberFormat="1" applyFont="1" applyFill="1" applyBorder="1" applyAlignment="1">
      <alignment horizontal="center" vertical="center" wrapText="1"/>
    </xf>
    <xf numFmtId="181" fontId="11" fillId="0" borderId="8" xfId="1" applyNumberFormat="1" applyFont="1" applyFill="1" applyBorder="1" applyAlignment="1">
      <alignment horizontal="center" vertical="center" wrapText="1"/>
    </xf>
    <xf numFmtId="0" fontId="11" fillId="0" borderId="8" xfId="1" applyFont="1" applyFill="1" applyBorder="1" applyAlignment="1">
      <alignment horizontal="center" vertical="center"/>
    </xf>
    <xf numFmtId="180" fontId="11" fillId="0" borderId="8" xfId="1" applyNumberFormat="1" applyFont="1" applyFill="1" applyBorder="1" applyAlignment="1">
      <alignment horizontal="center" vertical="center"/>
    </xf>
    <xf numFmtId="182" fontId="12" fillId="0" borderId="8" xfId="0" applyNumberFormat="1" applyFont="1" applyFill="1" applyBorder="1" applyAlignment="1">
      <alignment horizontal="center" vertical="center" wrapText="1"/>
    </xf>
    <xf numFmtId="180" fontId="14" fillId="0" borderId="8" xfId="1" applyNumberFormat="1" applyFont="1" applyFill="1" applyBorder="1" applyAlignment="1">
      <alignment horizontal="center" vertical="center"/>
    </xf>
    <xf numFmtId="0" fontId="4" fillId="0" borderId="9" xfId="1" applyFont="1" applyFill="1" applyBorder="1" applyAlignment="1">
      <alignment vertical="center" wrapText="1"/>
    </xf>
    <xf numFmtId="179" fontId="8" fillId="0" borderId="0" xfId="0" applyNumberFormat="1" applyFont="1" applyFill="1" applyBorder="1" applyAlignment="1">
      <alignment horizontal="center" vertical="center" wrapText="1"/>
    </xf>
    <xf numFmtId="0" fontId="8" fillId="0" borderId="0" xfId="0" applyFont="1" applyFill="1" applyBorder="1" applyAlignment="1">
      <alignment vertical="top" wrapText="1"/>
    </xf>
    <xf numFmtId="9" fontId="9" fillId="0" borderId="10" xfId="1" applyNumberFormat="1" applyFont="1" applyFill="1" applyBorder="1" applyAlignment="1">
      <alignment vertical="center" wrapText="1"/>
    </xf>
    <xf numFmtId="0" fontId="11" fillId="0" borderId="14" xfId="1" applyFont="1" applyFill="1" applyBorder="1" applyAlignment="1">
      <alignment vertical="center" wrapText="1"/>
    </xf>
    <xf numFmtId="0" fontId="11" fillId="0" borderId="18" xfId="1" applyFont="1" applyFill="1" applyBorder="1" applyAlignment="1">
      <alignment vertical="center" wrapText="1"/>
    </xf>
    <xf numFmtId="0" fontId="11" fillId="0" borderId="18" xfId="1" applyFont="1" applyFill="1" applyBorder="1" applyAlignment="1">
      <alignment vertical="center"/>
    </xf>
    <xf numFmtId="0" fontId="11" fillId="0" borderId="15" xfId="1" applyFont="1" applyFill="1" applyBorder="1" applyAlignment="1">
      <alignment horizontal="left" vertical="center"/>
    </xf>
    <xf numFmtId="0" fontId="11" fillId="0" borderId="16" xfId="1" applyFont="1" applyFill="1" applyBorder="1" applyAlignment="1">
      <alignment horizontal="left" vertical="center"/>
    </xf>
    <xf numFmtId="0" fontId="11" fillId="0" borderId="17" xfId="1" applyFont="1" applyFill="1" applyBorder="1" applyAlignment="1">
      <alignment horizontal="left"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21" fillId="0" borderId="8" xfId="0" applyFont="1" applyBorder="1" applyAlignment="1">
      <alignment horizontal="center" vertical="center"/>
    </xf>
    <xf numFmtId="0" fontId="19" fillId="0" borderId="8" xfId="0" applyFont="1" applyBorder="1" applyAlignment="1">
      <alignment horizontal="center" vertical="center" wrapText="1"/>
    </xf>
    <xf numFmtId="0" fontId="22" fillId="0" borderId="8" xfId="0" applyFont="1" applyFill="1" applyBorder="1" applyAlignment="1">
      <alignment horizontal="center" vertical="center" wrapText="1"/>
    </xf>
    <xf numFmtId="0" fontId="23" fillId="0" borderId="8" xfId="0" applyFont="1" applyFill="1" applyBorder="1" applyAlignment="1">
      <alignment horizontal="center" vertical="center"/>
    </xf>
    <xf numFmtId="0" fontId="19" fillId="0" borderId="8" xfId="0" applyFont="1" applyBorder="1" applyAlignment="1">
      <alignment horizontal="center" vertical="center"/>
    </xf>
    <xf numFmtId="0" fontId="20" fillId="0" borderId="8" xfId="0" applyFont="1" applyBorder="1" applyAlignment="1">
      <alignment horizontal="center" vertical="center" wrapText="1"/>
    </xf>
    <xf numFmtId="0" fontId="19" fillId="0" borderId="8" xfId="0" applyFont="1" applyBorder="1" applyAlignment="1">
      <alignment horizontal="left"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4" fillId="0" borderId="8" xfId="0" applyFont="1" applyBorder="1" applyAlignment="1">
      <alignment horizontal="center" vertical="center"/>
    </xf>
    <xf numFmtId="0" fontId="26" fillId="0" borderId="8" xfId="0" applyFont="1" applyBorder="1" applyAlignment="1">
      <alignment horizontal="center" vertical="center"/>
    </xf>
    <xf numFmtId="0" fontId="2" fillId="0" borderId="0" xfId="0" applyFont="1" applyFill="1" applyBorder="1" applyAlignment="1">
      <alignment horizontal="center" vertical="center"/>
    </xf>
    <xf numFmtId="0" fontId="4" fillId="0" borderId="2" xfId="1" applyFont="1" applyFill="1" applyBorder="1" applyAlignment="1">
      <alignment horizontal="center" vertical="center" wrapText="1"/>
    </xf>
    <xf numFmtId="0" fontId="5" fillId="0" borderId="0" xfId="0" applyFont="1" applyFill="1" applyBorder="1" applyAlignment="1">
      <alignment horizontal="center" vertical="center" wrapText="1"/>
    </xf>
    <xf numFmtId="184" fontId="6" fillId="0" borderId="0" xfId="0" applyNumberFormat="1" applyFont="1" applyFill="1" applyBorder="1" applyAlignment="1">
      <alignment horizontal="center" vertical="center" wrapText="1"/>
    </xf>
    <xf numFmtId="179" fontId="8" fillId="0" borderId="0" xfId="0" applyNumberFormat="1" applyFont="1" applyFill="1" applyBorder="1" applyAlignment="1">
      <alignment horizontal="left" vertical="center" wrapText="1"/>
    </xf>
    <xf numFmtId="185" fontId="8" fillId="0" borderId="0" xfId="0" applyNumberFormat="1" applyFont="1" applyFill="1" applyBorder="1" applyAlignment="1">
      <alignment horizontal="center" vertical="center" wrapText="1"/>
    </xf>
    <xf numFmtId="186" fontId="6" fillId="0" borderId="0" xfId="0" applyNumberFormat="1" applyFont="1" applyFill="1" applyBorder="1" applyAlignment="1">
      <alignment horizontal="center" vertical="center" wrapText="1"/>
    </xf>
    <xf numFmtId="187" fontId="8" fillId="0" borderId="0" xfId="0" applyNumberFormat="1" applyFont="1" applyFill="1" applyBorder="1" applyAlignment="1">
      <alignment horizontal="center" vertical="center" wrapText="1"/>
    </xf>
    <xf numFmtId="9" fontId="9" fillId="0" borderId="4" xfId="1" applyNumberFormat="1" applyFont="1" applyFill="1" applyBorder="1" applyAlignment="1">
      <alignment horizontal="center" vertical="center" wrapText="1"/>
    </xf>
    <xf numFmtId="181" fontId="12" fillId="0" borderId="6" xfId="0" applyNumberFormat="1" applyFont="1" applyFill="1" applyBorder="1" applyAlignment="1">
      <alignment horizontal="center" vertical="center"/>
    </xf>
    <xf numFmtId="0" fontId="15" fillId="0" borderId="11" xfId="1" applyFont="1" applyFill="1" applyBorder="1" applyAlignment="1">
      <alignment horizontal="left" vertical="center" wrapText="1"/>
    </xf>
    <xf numFmtId="0" fontId="16" fillId="0" borderId="12" xfId="1" applyFont="1" applyFill="1" applyBorder="1" applyAlignment="1">
      <alignment horizontal="left" vertical="center" wrapText="1"/>
    </xf>
    <xf numFmtId="0" fontId="16" fillId="0" borderId="13" xfId="1" applyFont="1" applyFill="1" applyBorder="1" applyAlignment="1">
      <alignment horizontal="left" vertical="center" wrapText="1"/>
    </xf>
    <xf numFmtId="181" fontId="12" fillId="0" borderId="8" xfId="0" applyNumberFormat="1" applyFont="1" applyFill="1" applyBorder="1" applyAlignment="1">
      <alignment horizontal="center" vertical="center"/>
    </xf>
    <xf numFmtId="0" fontId="11" fillId="0" borderId="15" xfId="1" applyFont="1" applyFill="1" applyBorder="1" applyAlignment="1">
      <alignment horizontal="left" vertical="center" wrapText="1"/>
    </xf>
    <xf numFmtId="0" fontId="11" fillId="0" borderId="16" xfId="1" applyFont="1" applyFill="1" applyBorder="1" applyAlignment="1">
      <alignment horizontal="left" vertical="center" wrapText="1"/>
    </xf>
    <xf numFmtId="0" fontId="11" fillId="0" borderId="17" xfId="1" applyFont="1" applyFill="1" applyBorder="1" applyAlignment="1">
      <alignment horizontal="left" vertical="center" wrapText="1"/>
    </xf>
    <xf numFmtId="0" fontId="17" fillId="0" borderId="15" xfId="1" applyFont="1" applyFill="1" applyBorder="1" applyAlignment="1">
      <alignment horizontal="left" vertical="center" wrapText="1"/>
    </xf>
    <xf numFmtId="0" fontId="11" fillId="0" borderId="15" xfId="1" applyFont="1" applyFill="1" applyBorder="1" applyAlignment="1">
      <alignment horizontal="left" vertical="center"/>
    </xf>
    <xf numFmtId="0" fontId="11" fillId="0" borderId="16" xfId="1" applyFont="1" applyFill="1" applyBorder="1" applyAlignment="1">
      <alignment horizontal="left" vertical="center"/>
    </xf>
    <xf numFmtId="0" fontId="11" fillId="0" borderId="17" xfId="1" applyFont="1" applyFill="1" applyBorder="1" applyAlignment="1">
      <alignment horizontal="left" vertical="center"/>
    </xf>
    <xf numFmtId="0" fontId="5" fillId="0" borderId="7" xfId="1" applyFont="1" applyFill="1" applyBorder="1" applyAlignment="1">
      <alignment horizontal="center" vertical="center" wrapText="1"/>
    </xf>
    <xf numFmtId="0" fontId="5" fillId="0" borderId="8" xfId="1" applyFont="1" applyFill="1" applyBorder="1" applyAlignment="1">
      <alignment horizontal="center" vertical="center" wrapText="1"/>
    </xf>
    <xf numFmtId="183" fontId="11" fillId="0" borderId="8" xfId="1" applyNumberFormat="1" applyFont="1" applyFill="1" applyBorder="1" applyAlignment="1">
      <alignment horizontal="center" vertical="center"/>
    </xf>
    <xf numFmtId="0" fontId="18" fillId="0" borderId="15" xfId="1" applyFont="1" applyFill="1" applyBorder="1" applyAlignment="1">
      <alignment horizontal="center" vertical="center"/>
    </xf>
    <xf numFmtId="0" fontId="18" fillId="0" borderId="16" xfId="1" applyFont="1" applyFill="1" applyBorder="1" applyAlignment="1">
      <alignment horizontal="center" vertical="center"/>
    </xf>
    <xf numFmtId="0" fontId="18" fillId="0" borderId="24" xfId="1" applyFont="1" applyFill="1" applyBorder="1" applyAlignment="1">
      <alignment horizontal="center" vertical="center"/>
    </xf>
    <xf numFmtId="0" fontId="11" fillId="0" borderId="19" xfId="1" applyFont="1" applyFill="1" applyBorder="1" applyAlignment="1">
      <alignment horizontal="left" vertical="center" wrapText="1"/>
    </xf>
    <xf numFmtId="0" fontId="11" fillId="0" borderId="20" xfId="1" applyFont="1" applyFill="1" applyBorder="1" applyAlignment="1">
      <alignment horizontal="left" vertical="center" wrapText="1"/>
    </xf>
    <xf numFmtId="0" fontId="11" fillId="0" borderId="21" xfId="1" applyFont="1" applyFill="1" applyBorder="1" applyAlignment="1">
      <alignment horizontal="left" vertical="center" wrapText="1"/>
    </xf>
    <xf numFmtId="0" fontId="11" fillId="0" borderId="22" xfId="1" applyFont="1" applyFill="1" applyBorder="1" applyAlignment="1">
      <alignment horizontal="left" vertical="center" wrapText="1"/>
    </xf>
    <xf numFmtId="0" fontId="11" fillId="0" borderId="0" xfId="1" applyFont="1" applyFill="1" applyAlignment="1">
      <alignment horizontal="left" vertical="center" wrapText="1"/>
    </xf>
    <xf numFmtId="0" fontId="11" fillId="0" borderId="23" xfId="1" applyFont="1" applyFill="1" applyBorder="1" applyAlignment="1">
      <alignment horizontal="left" vertical="center" wrapText="1"/>
    </xf>
    <xf numFmtId="0" fontId="30" fillId="0" borderId="25" xfId="0" applyFont="1" applyFill="1" applyBorder="1" applyAlignment="1">
      <alignment horizontal="left" vertical="center"/>
    </xf>
    <xf numFmtId="0" fontId="31" fillId="0" borderId="15" xfId="0" applyFont="1" applyBorder="1" applyAlignment="1">
      <alignment horizontal="center" vertical="center"/>
    </xf>
    <xf numFmtId="0" fontId="31" fillId="0" borderId="8" xfId="0" applyFont="1" applyBorder="1" applyAlignment="1">
      <alignment horizontal="center" vertical="center"/>
    </xf>
    <xf numFmtId="0" fontId="32" fillId="0" borderId="8" xfId="0" applyFont="1" applyBorder="1" applyAlignment="1">
      <alignment horizontal="center" vertical="center"/>
    </xf>
    <xf numFmtId="0" fontId="34" fillId="0" borderId="0" xfId="0" applyFont="1" applyAlignment="1">
      <alignment horizontal="center" vertical="center"/>
    </xf>
    <xf numFmtId="0" fontId="35" fillId="0" borderId="0" xfId="0" applyFont="1" applyBorder="1" applyAlignment="1">
      <alignment horizontal="right" vertical="center"/>
    </xf>
    <xf numFmtId="0" fontId="35" fillId="0" borderId="8" xfId="0" applyFont="1" applyBorder="1" applyAlignment="1">
      <alignment horizontal="center" vertical="center" wrapText="1"/>
    </xf>
    <xf numFmtId="0" fontId="35" fillId="0" borderId="8" xfId="0" applyFont="1" applyBorder="1" applyAlignment="1">
      <alignment horizontal="justify" vertical="center" wrapText="1"/>
    </xf>
    <xf numFmtId="0" fontId="33" fillId="0" borderId="20" xfId="0" applyFont="1" applyBorder="1" applyAlignment="1">
      <alignment horizontal="left" vertical="center" wrapText="1"/>
    </xf>
    <xf numFmtId="0" fontId="0" fillId="0" borderId="20" xfId="0" applyBorder="1" applyAlignment="1">
      <alignment horizontal="left" vertical="center"/>
    </xf>
    <xf numFmtId="0" fontId="35" fillId="0" borderId="15" xfId="0" applyFont="1" applyBorder="1" applyAlignment="1">
      <alignment horizontal="justify" vertical="top" wrapText="1"/>
    </xf>
    <xf numFmtId="0" fontId="35" fillId="0" borderId="17" xfId="0" applyFont="1" applyBorder="1" applyAlignment="1">
      <alignment horizontal="justify" vertical="top" wrapText="1"/>
    </xf>
  </cellXfs>
  <cellStyles count="2">
    <cellStyle name="常规" xfId="0" builtinId="0"/>
    <cellStyle name="常规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topLeftCell="A31" zoomScaleNormal="100" workbookViewId="0">
      <selection activeCell="L41" sqref="L41"/>
    </sheetView>
  </sheetViews>
  <sheetFormatPr defaultColWidth="9" defaultRowHeight="35.1" customHeight="1" x14ac:dyDescent="0.15"/>
  <cols>
    <col min="1" max="1" width="4.75" style="41" customWidth="1"/>
    <col min="2" max="2" width="15.625" style="41" customWidth="1"/>
    <col min="3" max="3" width="22.25" style="41" customWidth="1"/>
    <col min="4" max="4" width="8.375" style="41" customWidth="1"/>
    <col min="5" max="5" width="9.125" style="41" customWidth="1"/>
    <col min="6" max="6" width="9.25" style="41" customWidth="1"/>
    <col min="7" max="7" width="9.75" style="41" customWidth="1"/>
    <col min="8" max="8" width="15" style="41" customWidth="1"/>
    <col min="9" max="16384" width="9" style="41"/>
  </cols>
  <sheetData>
    <row r="1" spans="1:8" ht="35.1" customHeight="1" x14ac:dyDescent="0.15">
      <c r="A1" s="47" t="s">
        <v>0</v>
      </c>
      <c r="B1" s="47"/>
      <c r="C1" s="47"/>
      <c r="D1" s="47"/>
      <c r="E1" s="47"/>
      <c r="F1" s="47"/>
      <c r="G1" s="47"/>
      <c r="H1" s="47"/>
    </row>
    <row r="2" spans="1:8" ht="35.1" customHeight="1" x14ac:dyDescent="0.15">
      <c r="A2" s="48" t="s">
        <v>102</v>
      </c>
      <c r="B2" s="48"/>
      <c r="C2" s="48"/>
      <c r="D2" s="48"/>
      <c r="E2" s="48"/>
      <c r="F2" s="48"/>
      <c r="G2" s="48"/>
      <c r="H2" s="48"/>
    </row>
    <row r="3" spans="1:8" ht="35.1" customHeight="1" x14ac:dyDescent="0.15">
      <c r="A3" s="42" t="s">
        <v>1</v>
      </c>
      <c r="B3" s="42" t="s">
        <v>2</v>
      </c>
      <c r="C3" s="42" t="s">
        <v>3</v>
      </c>
      <c r="D3" s="42" t="s">
        <v>4</v>
      </c>
      <c r="E3" s="42" t="s">
        <v>5</v>
      </c>
      <c r="F3" s="42" t="s">
        <v>6</v>
      </c>
      <c r="G3" s="42" t="s">
        <v>7</v>
      </c>
      <c r="H3" s="42" t="s">
        <v>8</v>
      </c>
    </row>
    <row r="4" spans="1:8" s="40" customFormat="1" ht="35.1" customHeight="1" x14ac:dyDescent="0.15">
      <c r="A4" s="43">
        <v>1</v>
      </c>
      <c r="B4" s="44" t="s">
        <v>9</v>
      </c>
      <c r="C4" s="44" t="s">
        <v>10</v>
      </c>
      <c r="D4" s="43" t="s">
        <v>11</v>
      </c>
      <c r="E4" s="45"/>
      <c r="F4" s="45">
        <v>140</v>
      </c>
      <c r="G4" s="43">
        <f>F4*E4</f>
        <v>0</v>
      </c>
      <c r="H4" s="43" t="s">
        <v>12</v>
      </c>
    </row>
    <row r="5" spans="1:8" s="40" customFormat="1" ht="35.1" customHeight="1" x14ac:dyDescent="0.15">
      <c r="A5" s="43">
        <v>2</v>
      </c>
      <c r="B5" s="44" t="s">
        <v>13</v>
      </c>
      <c r="C5" s="44" t="s">
        <v>14</v>
      </c>
      <c r="D5" s="43" t="s">
        <v>15</v>
      </c>
      <c r="E5" s="45"/>
      <c r="F5" s="45">
        <v>6</v>
      </c>
      <c r="G5" s="43">
        <f t="shared" ref="G5:G15" si="0">F5*E5</f>
        <v>0</v>
      </c>
      <c r="H5" s="43" t="s">
        <v>16</v>
      </c>
    </row>
    <row r="6" spans="1:8" s="40" customFormat="1" ht="35.1" customHeight="1" x14ac:dyDescent="0.15">
      <c r="A6" s="43">
        <v>3</v>
      </c>
      <c r="B6" s="44" t="s">
        <v>17</v>
      </c>
      <c r="C6" s="44" t="s">
        <v>10</v>
      </c>
      <c r="D6" s="43" t="s">
        <v>15</v>
      </c>
      <c r="E6" s="45"/>
      <c r="F6" s="45">
        <v>12</v>
      </c>
      <c r="G6" s="43">
        <f t="shared" si="0"/>
        <v>0</v>
      </c>
      <c r="H6" s="43"/>
    </row>
    <row r="7" spans="1:8" s="40" customFormat="1" ht="35.1" customHeight="1" x14ac:dyDescent="0.15">
      <c r="A7" s="43">
        <v>4</v>
      </c>
      <c r="B7" s="44" t="s">
        <v>18</v>
      </c>
      <c r="C7" s="44" t="s">
        <v>19</v>
      </c>
      <c r="D7" s="43" t="s">
        <v>20</v>
      </c>
      <c r="E7" s="45"/>
      <c r="F7" s="45">
        <v>5</v>
      </c>
      <c r="G7" s="43">
        <f t="shared" si="0"/>
        <v>0</v>
      </c>
      <c r="H7" s="43" t="s">
        <v>21</v>
      </c>
    </row>
    <row r="8" spans="1:8" s="40" customFormat="1" ht="35.1" customHeight="1" x14ac:dyDescent="0.15">
      <c r="A8" s="43">
        <v>5</v>
      </c>
      <c r="B8" s="44" t="s">
        <v>22</v>
      </c>
      <c r="C8" s="44" t="s">
        <v>23</v>
      </c>
      <c r="D8" s="43" t="s">
        <v>24</v>
      </c>
      <c r="E8" s="45"/>
      <c r="F8" s="45">
        <v>91</v>
      </c>
      <c r="G8" s="43">
        <f t="shared" si="0"/>
        <v>0</v>
      </c>
      <c r="H8" s="43"/>
    </row>
    <row r="9" spans="1:8" s="40" customFormat="1" ht="35.1" customHeight="1" x14ac:dyDescent="0.15">
      <c r="A9" s="43">
        <v>6</v>
      </c>
      <c r="B9" s="44" t="s">
        <v>25</v>
      </c>
      <c r="C9" s="44" t="s">
        <v>26</v>
      </c>
      <c r="D9" s="43" t="s">
        <v>27</v>
      </c>
      <c r="E9" s="45"/>
      <c r="F9" s="45">
        <v>220</v>
      </c>
      <c r="G9" s="43">
        <f t="shared" si="0"/>
        <v>0</v>
      </c>
      <c r="H9" s="43"/>
    </row>
    <row r="10" spans="1:8" s="40" customFormat="1" ht="35.1" customHeight="1" x14ac:dyDescent="0.15">
      <c r="A10" s="43">
        <v>7</v>
      </c>
      <c r="B10" s="44" t="s">
        <v>28</v>
      </c>
      <c r="C10" s="44" t="s">
        <v>29</v>
      </c>
      <c r="D10" s="43" t="s">
        <v>15</v>
      </c>
      <c r="E10" s="45"/>
      <c r="F10" s="45">
        <v>80</v>
      </c>
      <c r="G10" s="43">
        <f t="shared" si="0"/>
        <v>0</v>
      </c>
      <c r="H10" s="43"/>
    </row>
    <row r="11" spans="1:8" s="40" customFormat="1" ht="35.1" customHeight="1" x14ac:dyDescent="0.15">
      <c r="A11" s="43">
        <v>8</v>
      </c>
      <c r="B11" s="44" t="s">
        <v>30</v>
      </c>
      <c r="C11" s="44" t="s">
        <v>31</v>
      </c>
      <c r="D11" s="43" t="s">
        <v>27</v>
      </c>
      <c r="E11" s="45"/>
      <c r="F11" s="45">
        <v>50</v>
      </c>
      <c r="G11" s="43">
        <f t="shared" si="0"/>
        <v>0</v>
      </c>
      <c r="H11" s="43"/>
    </row>
    <row r="12" spans="1:8" s="40" customFormat="1" ht="35.1" customHeight="1" x14ac:dyDescent="0.15">
      <c r="A12" s="43">
        <v>9</v>
      </c>
      <c r="B12" s="44" t="s">
        <v>32</v>
      </c>
      <c r="C12" s="44" t="s">
        <v>33</v>
      </c>
      <c r="D12" s="43" t="s">
        <v>34</v>
      </c>
      <c r="E12" s="45"/>
      <c r="F12" s="45">
        <v>8</v>
      </c>
      <c r="G12" s="43">
        <f t="shared" si="0"/>
        <v>0</v>
      </c>
      <c r="H12" s="43"/>
    </row>
    <row r="13" spans="1:8" s="40" customFormat="1" ht="35.1" customHeight="1" x14ac:dyDescent="0.15">
      <c r="A13" s="43">
        <v>10</v>
      </c>
      <c r="B13" s="44" t="s">
        <v>35</v>
      </c>
      <c r="C13" s="44" t="s">
        <v>36</v>
      </c>
      <c r="D13" s="43" t="s">
        <v>20</v>
      </c>
      <c r="E13" s="45"/>
      <c r="F13" s="45">
        <v>48</v>
      </c>
      <c r="G13" s="43">
        <f t="shared" si="0"/>
        <v>0</v>
      </c>
      <c r="H13" s="43"/>
    </row>
    <row r="14" spans="1:8" s="40" customFormat="1" ht="35.1" customHeight="1" x14ac:dyDescent="0.15">
      <c r="A14" s="43">
        <v>11</v>
      </c>
      <c r="B14" s="44" t="s">
        <v>37</v>
      </c>
      <c r="C14" s="44" t="s">
        <v>38</v>
      </c>
      <c r="D14" s="43" t="s">
        <v>27</v>
      </c>
      <c r="E14" s="45"/>
      <c r="F14" s="45">
        <v>15</v>
      </c>
      <c r="G14" s="43">
        <f t="shared" si="0"/>
        <v>0</v>
      </c>
      <c r="H14" s="43"/>
    </row>
    <row r="15" spans="1:8" s="40" customFormat="1" ht="35.1" customHeight="1" x14ac:dyDescent="0.15">
      <c r="A15" s="43">
        <v>13</v>
      </c>
      <c r="B15" s="44" t="s">
        <v>39</v>
      </c>
      <c r="C15" s="44" t="s">
        <v>40</v>
      </c>
      <c r="D15" s="43" t="s">
        <v>11</v>
      </c>
      <c r="E15" s="45"/>
      <c r="F15" s="45">
        <v>91</v>
      </c>
      <c r="G15" s="43">
        <f t="shared" si="0"/>
        <v>0</v>
      </c>
      <c r="H15" s="43" t="s">
        <v>41</v>
      </c>
    </row>
    <row r="16" spans="1:8" s="40" customFormat="1" ht="35.1" customHeight="1" x14ac:dyDescent="0.15">
      <c r="A16" s="94" t="s">
        <v>104</v>
      </c>
      <c r="B16" s="50"/>
      <c r="C16" s="50"/>
      <c r="D16" s="50"/>
      <c r="E16" s="50"/>
      <c r="F16" s="51"/>
      <c r="G16" s="46">
        <f>SUM(G4:G15)</f>
        <v>0</v>
      </c>
      <c r="H16" s="46"/>
    </row>
    <row r="17" spans="1:8" s="40" customFormat="1" ht="35.1" customHeight="1" x14ac:dyDescent="0.15">
      <c r="A17" s="52" t="s">
        <v>42</v>
      </c>
      <c r="B17" s="53"/>
      <c r="C17" s="53"/>
      <c r="D17" s="53"/>
      <c r="E17" s="53"/>
      <c r="F17" s="53"/>
      <c r="G17" s="53"/>
      <c r="H17" s="54"/>
    </row>
    <row r="18" spans="1:8" s="40" customFormat="1" ht="35.1" customHeight="1" x14ac:dyDescent="0.15">
      <c r="A18" s="55" t="s">
        <v>43</v>
      </c>
      <c r="B18" s="56"/>
      <c r="C18" s="56"/>
      <c r="D18" s="56"/>
      <c r="E18" s="56"/>
      <c r="F18" s="56"/>
      <c r="G18" s="56"/>
      <c r="H18" s="57"/>
    </row>
    <row r="19" spans="1:8" ht="35.1" customHeight="1" x14ac:dyDescent="0.15">
      <c r="A19" s="42" t="s">
        <v>1</v>
      </c>
      <c r="B19" s="42" t="s">
        <v>2</v>
      </c>
      <c r="C19" s="42" t="s">
        <v>3</v>
      </c>
      <c r="D19" s="42" t="s">
        <v>4</v>
      </c>
      <c r="E19" s="42" t="s">
        <v>5</v>
      </c>
      <c r="F19" s="42" t="s">
        <v>6</v>
      </c>
      <c r="G19" s="42" t="s">
        <v>7</v>
      </c>
      <c r="H19" s="42" t="s">
        <v>8</v>
      </c>
    </row>
    <row r="20" spans="1:8" ht="35.1" customHeight="1" x14ac:dyDescent="0.15">
      <c r="A20" s="46">
        <v>1</v>
      </c>
      <c r="B20" s="44" t="s">
        <v>22</v>
      </c>
      <c r="C20" s="44" t="s">
        <v>23</v>
      </c>
      <c r="D20" s="43" t="s">
        <v>24</v>
      </c>
      <c r="E20" s="45"/>
      <c r="F20" s="45">
        <v>172</v>
      </c>
      <c r="G20" s="43">
        <f t="shared" ref="G20:G27" si="1">F20*E20</f>
        <v>0</v>
      </c>
      <c r="H20" s="46"/>
    </row>
    <row r="21" spans="1:8" ht="35.1" customHeight="1" x14ac:dyDescent="0.15">
      <c r="A21" s="46">
        <v>2</v>
      </c>
      <c r="B21" s="46" t="s">
        <v>25</v>
      </c>
      <c r="C21" s="44" t="s">
        <v>26</v>
      </c>
      <c r="D21" s="46" t="s">
        <v>27</v>
      </c>
      <c r="E21" s="46"/>
      <c r="F21" s="46">
        <v>59</v>
      </c>
      <c r="G21" s="43">
        <f t="shared" si="1"/>
        <v>0</v>
      </c>
      <c r="H21" s="46"/>
    </row>
    <row r="22" spans="1:8" ht="35.1" customHeight="1" x14ac:dyDescent="0.15">
      <c r="A22" s="46">
        <v>3</v>
      </c>
      <c r="B22" s="46" t="s">
        <v>39</v>
      </c>
      <c r="C22" s="46" t="s">
        <v>44</v>
      </c>
      <c r="D22" s="46" t="s">
        <v>11</v>
      </c>
      <c r="E22" s="46"/>
      <c r="F22" s="46">
        <v>172</v>
      </c>
      <c r="G22" s="43">
        <f t="shared" si="1"/>
        <v>0</v>
      </c>
      <c r="H22" s="43" t="s">
        <v>41</v>
      </c>
    </row>
    <row r="23" spans="1:8" ht="35.1" customHeight="1" x14ac:dyDescent="0.15">
      <c r="A23" s="46">
        <v>4</v>
      </c>
      <c r="B23" s="46" t="s">
        <v>45</v>
      </c>
      <c r="C23" s="46" t="s">
        <v>46</v>
      </c>
      <c r="D23" s="46" t="s">
        <v>11</v>
      </c>
      <c r="E23" s="46"/>
      <c r="F23" s="46">
        <v>157</v>
      </c>
      <c r="G23" s="43">
        <f t="shared" si="1"/>
        <v>0</v>
      </c>
      <c r="H23" s="46"/>
    </row>
    <row r="24" spans="1:8" ht="35.1" customHeight="1" x14ac:dyDescent="0.15">
      <c r="A24" s="46">
        <v>5</v>
      </c>
      <c r="B24" s="46" t="s">
        <v>47</v>
      </c>
      <c r="C24" s="46" t="s">
        <v>48</v>
      </c>
      <c r="D24" s="46" t="s">
        <v>20</v>
      </c>
      <c r="E24" s="46"/>
      <c r="F24" s="46">
        <v>6</v>
      </c>
      <c r="G24" s="43">
        <f t="shared" si="1"/>
        <v>0</v>
      </c>
      <c r="H24" s="46"/>
    </row>
    <row r="25" spans="1:8" ht="35.1" customHeight="1" x14ac:dyDescent="0.15">
      <c r="A25" s="46">
        <v>6</v>
      </c>
      <c r="B25" s="46" t="s">
        <v>49</v>
      </c>
      <c r="C25" s="46" t="s">
        <v>50</v>
      </c>
      <c r="D25" s="46" t="s">
        <v>20</v>
      </c>
      <c r="E25" s="46"/>
      <c r="F25" s="46">
        <v>80</v>
      </c>
      <c r="G25" s="43">
        <f t="shared" si="1"/>
        <v>0</v>
      </c>
      <c r="H25" s="46"/>
    </row>
    <row r="26" spans="1:8" ht="35.1" customHeight="1" x14ac:dyDescent="0.15">
      <c r="A26" s="46">
        <v>7</v>
      </c>
      <c r="B26" s="46" t="s">
        <v>51</v>
      </c>
      <c r="C26" s="46" t="s">
        <v>52</v>
      </c>
      <c r="D26" s="46" t="s">
        <v>20</v>
      </c>
      <c r="E26" s="46"/>
      <c r="F26" s="46">
        <v>3</v>
      </c>
      <c r="G26" s="43">
        <f t="shared" si="1"/>
        <v>0</v>
      </c>
      <c r="H26" s="46"/>
    </row>
    <row r="27" spans="1:8" ht="35.1" customHeight="1" x14ac:dyDescent="0.15">
      <c r="A27" s="94" t="s">
        <v>107</v>
      </c>
      <c r="B27" s="50"/>
      <c r="C27" s="51"/>
      <c r="D27" s="46"/>
      <c r="E27" s="46"/>
      <c r="F27" s="46"/>
      <c r="G27" s="43">
        <f>SUM(G20:G26)</f>
        <v>0</v>
      </c>
      <c r="H27" s="46"/>
    </row>
    <row r="28" spans="1:8" ht="35.1" customHeight="1" x14ac:dyDescent="0.15">
      <c r="A28" s="58" t="s">
        <v>53</v>
      </c>
      <c r="B28" s="58"/>
      <c r="C28" s="58"/>
      <c r="D28" s="58"/>
      <c r="E28" s="58"/>
      <c r="F28" s="58"/>
      <c r="G28" s="58"/>
      <c r="H28" s="58"/>
    </row>
    <row r="29" spans="1:8" ht="35.1" customHeight="1" x14ac:dyDescent="0.15">
      <c r="A29" s="55" t="s">
        <v>54</v>
      </c>
      <c r="B29" s="56"/>
      <c r="C29" s="56"/>
      <c r="D29" s="56"/>
      <c r="E29" s="56"/>
      <c r="F29" s="56"/>
      <c r="G29" s="56"/>
      <c r="H29" s="57"/>
    </row>
    <row r="30" spans="1:8" ht="35.1" customHeight="1" x14ac:dyDescent="0.15">
      <c r="A30" s="42" t="s">
        <v>1</v>
      </c>
      <c r="B30" s="42" t="s">
        <v>2</v>
      </c>
      <c r="C30" s="42" t="s">
        <v>3</v>
      </c>
      <c r="D30" s="42" t="s">
        <v>4</v>
      </c>
      <c r="E30" s="42" t="s">
        <v>5</v>
      </c>
      <c r="F30" s="42" t="s">
        <v>6</v>
      </c>
      <c r="G30" s="42" t="s">
        <v>7</v>
      </c>
      <c r="H30" s="42" t="s">
        <v>8</v>
      </c>
    </row>
    <row r="31" spans="1:8" ht="35.1" customHeight="1" x14ac:dyDescent="0.15">
      <c r="A31" s="46">
        <v>1</v>
      </c>
      <c r="B31" s="46" t="s">
        <v>39</v>
      </c>
      <c r="C31" s="46" t="s">
        <v>44</v>
      </c>
      <c r="D31" s="46" t="s">
        <v>11</v>
      </c>
      <c r="E31" s="46"/>
      <c r="F31" s="46">
        <v>56.7</v>
      </c>
      <c r="G31" s="43">
        <f>F31*E31</f>
        <v>0</v>
      </c>
      <c r="H31" s="43" t="s">
        <v>41</v>
      </c>
    </row>
    <row r="32" spans="1:8" ht="35.1" customHeight="1" x14ac:dyDescent="0.15">
      <c r="A32" s="46">
        <v>2</v>
      </c>
      <c r="B32" s="46"/>
      <c r="C32" s="46"/>
      <c r="D32" s="46"/>
      <c r="E32" s="46"/>
      <c r="F32" s="46"/>
      <c r="G32" s="46"/>
      <c r="H32" s="46"/>
    </row>
    <row r="33" spans="1:8" ht="35.1" customHeight="1" x14ac:dyDescent="0.15">
      <c r="A33" s="95" t="s">
        <v>106</v>
      </c>
      <c r="B33" s="95"/>
      <c r="C33" s="95"/>
      <c r="D33" s="49">
        <f>SUM(G31)</f>
        <v>0</v>
      </c>
      <c r="E33" s="50"/>
      <c r="F33" s="50"/>
      <c r="G33" s="50"/>
      <c r="H33" s="51"/>
    </row>
    <row r="34" spans="1:8" ht="35.1" customHeight="1" x14ac:dyDescent="0.15">
      <c r="A34" s="59" t="s">
        <v>55</v>
      </c>
      <c r="B34" s="59"/>
      <c r="C34" s="59"/>
      <c r="D34" s="59"/>
      <c r="E34" s="59"/>
      <c r="F34" s="59"/>
      <c r="G34" s="59"/>
      <c r="H34" s="59"/>
    </row>
    <row r="35" spans="1:8" ht="35.1" customHeight="1" x14ac:dyDescent="0.15">
      <c r="A35" s="42" t="s">
        <v>1</v>
      </c>
      <c r="B35" s="42" t="s">
        <v>2</v>
      </c>
      <c r="C35" s="42" t="s">
        <v>3</v>
      </c>
      <c r="D35" s="42" t="s">
        <v>4</v>
      </c>
      <c r="E35" s="42" t="s">
        <v>5</v>
      </c>
      <c r="F35" s="42" t="s">
        <v>6</v>
      </c>
      <c r="G35" s="42" t="s">
        <v>7</v>
      </c>
      <c r="H35" s="42" t="s">
        <v>8</v>
      </c>
    </row>
    <row r="36" spans="1:8" ht="35.1" customHeight="1" x14ac:dyDescent="0.15">
      <c r="A36" s="43">
        <v>1</v>
      </c>
      <c r="B36" s="44" t="s">
        <v>17</v>
      </c>
      <c r="C36" s="44" t="s">
        <v>10</v>
      </c>
      <c r="D36" s="43" t="s">
        <v>15</v>
      </c>
      <c r="E36" s="45"/>
      <c r="F36" s="45">
        <v>12</v>
      </c>
      <c r="G36" s="43">
        <f>F36*E36</f>
        <v>0</v>
      </c>
      <c r="H36" s="43"/>
    </row>
    <row r="37" spans="1:8" ht="35.1" customHeight="1" x14ac:dyDescent="0.15">
      <c r="A37" s="43">
        <v>2</v>
      </c>
      <c r="B37" s="44" t="s">
        <v>18</v>
      </c>
      <c r="C37" s="44" t="s">
        <v>19</v>
      </c>
      <c r="D37" s="43" t="s">
        <v>20</v>
      </c>
      <c r="E37" s="45"/>
      <c r="F37" s="45">
        <v>5</v>
      </c>
      <c r="G37" s="43">
        <f t="shared" ref="G37:G41" si="2">F37*E37</f>
        <v>0</v>
      </c>
      <c r="H37" s="43" t="s">
        <v>21</v>
      </c>
    </row>
    <row r="38" spans="1:8" ht="35.1" customHeight="1" x14ac:dyDescent="0.15">
      <c r="A38" s="43">
        <v>3</v>
      </c>
      <c r="B38" s="44" t="s">
        <v>22</v>
      </c>
      <c r="C38" s="44" t="s">
        <v>23</v>
      </c>
      <c r="D38" s="43" t="s">
        <v>24</v>
      </c>
      <c r="E38" s="45"/>
      <c r="F38" s="45">
        <v>91</v>
      </c>
      <c r="G38" s="43">
        <f t="shared" si="2"/>
        <v>0</v>
      </c>
      <c r="H38" s="43"/>
    </row>
    <row r="39" spans="1:8" ht="35.1" customHeight="1" x14ac:dyDescent="0.15">
      <c r="A39" s="43">
        <v>4</v>
      </c>
      <c r="B39" s="44" t="s">
        <v>25</v>
      </c>
      <c r="C39" s="44" t="s">
        <v>26</v>
      </c>
      <c r="D39" s="43" t="s">
        <v>27</v>
      </c>
      <c r="E39" s="45"/>
      <c r="F39" s="45">
        <v>220</v>
      </c>
      <c r="G39" s="43">
        <f t="shared" si="2"/>
        <v>0</v>
      </c>
      <c r="H39" s="43"/>
    </row>
    <row r="40" spans="1:8" ht="35.1" customHeight="1" x14ac:dyDescent="0.15">
      <c r="A40" s="43">
        <v>5</v>
      </c>
      <c r="B40" s="44" t="s">
        <v>30</v>
      </c>
      <c r="C40" s="44" t="s">
        <v>31</v>
      </c>
      <c r="D40" s="43" t="s">
        <v>27</v>
      </c>
      <c r="E40" s="45"/>
      <c r="F40" s="45">
        <v>50</v>
      </c>
      <c r="G40" s="43">
        <f t="shared" si="2"/>
        <v>0</v>
      </c>
      <c r="H40" s="43"/>
    </row>
    <row r="41" spans="1:8" ht="35.1" customHeight="1" x14ac:dyDescent="0.15">
      <c r="A41" s="43">
        <v>6</v>
      </c>
      <c r="B41" s="44" t="s">
        <v>39</v>
      </c>
      <c r="C41" s="44" t="s">
        <v>40</v>
      </c>
      <c r="D41" s="43" t="s">
        <v>11</v>
      </c>
      <c r="E41" s="45"/>
      <c r="F41" s="45">
        <v>91</v>
      </c>
      <c r="G41" s="43">
        <f t="shared" si="2"/>
        <v>0</v>
      </c>
      <c r="H41" s="43" t="s">
        <v>41</v>
      </c>
    </row>
    <row r="42" spans="1:8" ht="35.1" customHeight="1" x14ac:dyDescent="0.15">
      <c r="A42" s="94" t="s">
        <v>106</v>
      </c>
      <c r="B42" s="50"/>
      <c r="C42" s="50"/>
      <c r="D42" s="50"/>
      <c r="E42" s="50"/>
      <c r="F42" s="51"/>
      <c r="G42" s="46">
        <f>SUM(G36:G41)</f>
        <v>0</v>
      </c>
      <c r="H42" s="46"/>
    </row>
    <row r="43" spans="1:8" ht="35.1" customHeight="1" x14ac:dyDescent="0.15">
      <c r="A43" s="96" t="s">
        <v>105</v>
      </c>
      <c r="B43" s="96"/>
      <c r="C43" s="96"/>
      <c r="D43" s="96"/>
      <c r="E43" s="96"/>
      <c r="F43" s="96"/>
      <c r="G43" s="58">
        <f>G42+D33+G27+G16</f>
        <v>0</v>
      </c>
      <c r="H43" s="58"/>
    </row>
  </sheetData>
  <mergeCells count="14">
    <mergeCell ref="A27:C27"/>
    <mergeCell ref="A33:C33"/>
    <mergeCell ref="D33:H33"/>
    <mergeCell ref="A43:F43"/>
    <mergeCell ref="G43:H43"/>
    <mergeCell ref="A28:H28"/>
    <mergeCell ref="A29:H29"/>
    <mergeCell ref="A34:H34"/>
    <mergeCell ref="A42:F42"/>
    <mergeCell ref="A1:H1"/>
    <mergeCell ref="A2:H2"/>
    <mergeCell ref="A16:F16"/>
    <mergeCell ref="A17:H17"/>
    <mergeCell ref="A18:H18"/>
  </mergeCells>
  <phoneticPr fontId="29" type="noConversion"/>
  <pageMargins left="0.7" right="0.7" top="0.75" bottom="0.75" header="0.3" footer="0.3"/>
  <pageSetup paperSize="9" scale="94"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zoomScale="85" zoomScaleNormal="85" workbookViewId="0">
      <selection activeCell="S9" sqref="S9"/>
    </sheetView>
  </sheetViews>
  <sheetFormatPr defaultColWidth="9.125" defaultRowHeight="21" customHeight="1" x14ac:dyDescent="0.15"/>
  <cols>
    <col min="1" max="1" width="5.25" style="1" customWidth="1"/>
    <col min="2" max="2" width="10.625" style="1" customWidth="1"/>
    <col min="3" max="3" width="9.625" style="1" customWidth="1"/>
    <col min="4" max="4" width="9.375" style="1" customWidth="1"/>
    <col min="5" max="5" width="10.5" style="1" customWidth="1"/>
    <col min="6" max="6" width="12" style="1" customWidth="1"/>
    <col min="7" max="7" width="4.875" style="1" customWidth="1"/>
    <col min="8" max="8" width="9.125" style="1" customWidth="1"/>
    <col min="9" max="9" width="4" style="1" customWidth="1"/>
    <col min="10" max="10" width="11.875" style="1" customWidth="1"/>
    <col min="11" max="11" width="5.75" style="1" customWidth="1"/>
    <col min="12" max="12" width="8.75" style="1" customWidth="1"/>
    <col min="13" max="13" width="6.875" style="1" customWidth="1"/>
    <col min="14" max="14" width="92.125" style="1" customWidth="1"/>
    <col min="15" max="15" width="8.75" style="1" customWidth="1"/>
    <col min="16" max="16384" width="9.125" style="1"/>
  </cols>
  <sheetData>
    <row r="1" spans="1:15" ht="44.1" customHeight="1" x14ac:dyDescent="0.15">
      <c r="A1" s="60" t="s">
        <v>56</v>
      </c>
      <c r="B1" s="60"/>
      <c r="C1" s="60"/>
      <c r="D1" s="60"/>
      <c r="E1" s="60"/>
      <c r="F1" s="60"/>
      <c r="G1" s="60"/>
      <c r="H1" s="60"/>
      <c r="I1" s="60"/>
      <c r="J1" s="60"/>
      <c r="K1" s="60"/>
      <c r="L1" s="60"/>
      <c r="M1" s="60"/>
      <c r="N1" s="60"/>
      <c r="O1" s="60"/>
    </row>
    <row r="2" spans="1:15" ht="44.1" customHeight="1" thickBot="1" x14ac:dyDescent="0.2">
      <c r="A2" s="93" t="s">
        <v>103</v>
      </c>
      <c r="B2" s="93"/>
      <c r="C2" s="93"/>
      <c r="D2" s="93"/>
      <c r="E2" s="93"/>
      <c r="F2" s="93"/>
      <c r="G2" s="93"/>
      <c r="H2" s="93"/>
      <c r="I2" s="93"/>
      <c r="J2" s="93"/>
      <c r="K2" s="93"/>
      <c r="L2" s="93"/>
      <c r="M2" s="93"/>
      <c r="N2" s="93"/>
      <c r="O2" s="2"/>
    </row>
    <row r="3" spans="1:15" ht="21" customHeight="1" thickBot="1" x14ac:dyDescent="0.2">
      <c r="A3" s="3"/>
      <c r="B3" s="4"/>
      <c r="C3" s="4"/>
      <c r="D3" s="61" t="s">
        <v>57</v>
      </c>
      <c r="E3" s="61"/>
      <c r="F3" s="61"/>
      <c r="G3" s="4"/>
      <c r="H3" s="4"/>
      <c r="I3" s="4"/>
      <c r="J3" s="4"/>
      <c r="K3" s="4"/>
      <c r="L3" s="4"/>
      <c r="M3" s="4"/>
      <c r="N3" s="4"/>
      <c r="O3" s="30"/>
    </row>
    <row r="4" spans="1:15" ht="30.95" customHeight="1" x14ac:dyDescent="0.15">
      <c r="A4" s="62" t="s">
        <v>58</v>
      </c>
      <c r="B4" s="62"/>
      <c r="C4" s="5" t="s">
        <v>59</v>
      </c>
      <c r="D4" s="62" t="s">
        <v>60</v>
      </c>
      <c r="E4" s="62"/>
      <c r="F4" s="6">
        <v>12</v>
      </c>
      <c r="G4" s="7" t="s">
        <v>61</v>
      </c>
      <c r="H4" s="6">
        <v>12</v>
      </c>
      <c r="I4" s="7" t="s">
        <v>62</v>
      </c>
      <c r="J4" s="31">
        <f>F4*H4</f>
        <v>144</v>
      </c>
      <c r="K4" s="63">
        <v>4</v>
      </c>
      <c r="L4" s="63"/>
      <c r="M4" s="7" t="s">
        <v>62</v>
      </c>
      <c r="N4" s="64">
        <f>J4+K4</f>
        <v>148</v>
      </c>
      <c r="O4" s="64"/>
    </row>
    <row r="5" spans="1:15" ht="30.95" customHeight="1" x14ac:dyDescent="0.15">
      <c r="A5" s="62" t="s">
        <v>63</v>
      </c>
      <c r="B5" s="62"/>
      <c r="C5" s="8">
        <v>2</v>
      </c>
      <c r="D5" s="62" t="s">
        <v>64</v>
      </c>
      <c r="E5" s="62"/>
      <c r="F5" s="6">
        <f>F4*0.32</f>
        <v>3.84</v>
      </c>
      <c r="G5" s="7" t="s">
        <v>61</v>
      </c>
      <c r="H5" s="6">
        <f>H4*0.16</f>
        <v>1.92</v>
      </c>
      <c r="I5" s="7" t="s">
        <v>62</v>
      </c>
      <c r="J5" s="65">
        <f>F5*H5</f>
        <v>7.3727999999999998</v>
      </c>
      <c r="K5" s="65"/>
      <c r="L5" s="7"/>
      <c r="M5" s="7"/>
      <c r="N5" s="32"/>
      <c r="O5" s="32"/>
    </row>
    <row r="6" spans="1:15" ht="30.95" customHeight="1" x14ac:dyDescent="0.15">
      <c r="A6" s="62" t="s">
        <v>65</v>
      </c>
      <c r="B6" s="62"/>
      <c r="C6" s="9">
        <v>160</v>
      </c>
      <c r="D6" s="62" t="s">
        <v>66</v>
      </c>
      <c r="E6" s="62"/>
      <c r="F6" s="6">
        <f>F4*0.32+0.1</f>
        <v>3.94</v>
      </c>
      <c r="G6" s="7" t="s">
        <v>61</v>
      </c>
      <c r="H6" s="6">
        <f>H4*0.16+0.1</f>
        <v>2.02</v>
      </c>
      <c r="I6" s="7" t="s">
        <v>62</v>
      </c>
      <c r="J6" s="65">
        <f>F6*H6</f>
        <v>7.9588000000000001</v>
      </c>
      <c r="K6" s="65"/>
      <c r="L6" s="66"/>
      <c r="M6" s="66"/>
      <c r="N6" s="32"/>
      <c r="O6" s="32"/>
    </row>
    <row r="7" spans="1:15" ht="30.95" customHeight="1" x14ac:dyDescent="0.15">
      <c r="A7" s="62" t="s">
        <v>67</v>
      </c>
      <c r="B7" s="62"/>
      <c r="C7" s="9">
        <v>80</v>
      </c>
      <c r="D7" s="62" t="s">
        <v>68</v>
      </c>
      <c r="E7" s="62"/>
      <c r="F7" s="6">
        <f>F4*C6</f>
        <v>1920</v>
      </c>
      <c r="G7" s="7" t="s">
        <v>61</v>
      </c>
      <c r="H7" s="6">
        <f>H4*C7</f>
        <v>960</v>
      </c>
      <c r="I7" s="7" t="s">
        <v>62</v>
      </c>
      <c r="J7" s="67">
        <f>F7*H7*0.0001</f>
        <v>184.32</v>
      </c>
      <c r="K7" s="67"/>
      <c r="L7" s="7"/>
      <c r="M7" s="7"/>
      <c r="N7" s="32"/>
      <c r="O7" s="32"/>
    </row>
    <row r="8" spans="1:15" ht="50.1" customHeight="1" x14ac:dyDescent="0.15">
      <c r="A8" s="10" t="s">
        <v>1</v>
      </c>
      <c r="B8" s="11" t="s">
        <v>69</v>
      </c>
      <c r="C8" s="11" t="s">
        <v>70</v>
      </c>
      <c r="D8" s="11" t="s">
        <v>6</v>
      </c>
      <c r="E8" s="11" t="s">
        <v>4</v>
      </c>
      <c r="F8" s="11" t="s">
        <v>5</v>
      </c>
      <c r="G8" s="68" t="s">
        <v>71</v>
      </c>
      <c r="H8" s="68"/>
      <c r="I8" s="68" t="s">
        <v>72</v>
      </c>
      <c r="J8" s="68"/>
      <c r="K8" s="68"/>
      <c r="L8" s="68"/>
      <c r="M8" s="68"/>
      <c r="N8" s="68"/>
      <c r="O8" s="33" t="s">
        <v>8</v>
      </c>
    </row>
    <row r="9" spans="1:15" ht="408.95" customHeight="1" x14ac:dyDescent="0.15">
      <c r="A9" s="12">
        <v>1</v>
      </c>
      <c r="B9" s="13" t="s">
        <v>73</v>
      </c>
      <c r="C9" s="14" t="str">
        <f>C4</f>
        <v>室内Q2.0Pro</v>
      </c>
      <c r="D9" s="15">
        <v>160</v>
      </c>
      <c r="E9" s="16" t="s">
        <v>74</v>
      </c>
      <c r="F9" s="17"/>
      <c r="G9" s="69">
        <f t="shared" ref="G9:G12" si="0">D9*F9</f>
        <v>0</v>
      </c>
      <c r="H9" s="69"/>
      <c r="I9" s="70" t="s">
        <v>75</v>
      </c>
      <c r="J9" s="71"/>
      <c r="K9" s="71"/>
      <c r="L9" s="71"/>
      <c r="M9" s="71"/>
      <c r="N9" s="72"/>
      <c r="O9" s="34"/>
    </row>
    <row r="10" spans="1:15" ht="174" customHeight="1" x14ac:dyDescent="0.15">
      <c r="A10" s="18">
        <v>2</v>
      </c>
      <c r="B10" s="19" t="s">
        <v>76</v>
      </c>
      <c r="C10" s="20" t="s">
        <v>77</v>
      </c>
      <c r="D10" s="21">
        <v>25</v>
      </c>
      <c r="E10" s="22" t="s">
        <v>78</v>
      </c>
      <c r="F10" s="23"/>
      <c r="G10" s="73">
        <f t="shared" si="0"/>
        <v>0</v>
      </c>
      <c r="H10" s="73"/>
      <c r="I10" s="74" t="s">
        <v>79</v>
      </c>
      <c r="J10" s="75"/>
      <c r="K10" s="75"/>
      <c r="L10" s="75"/>
      <c r="M10" s="75"/>
      <c r="N10" s="76"/>
      <c r="O10" s="35"/>
    </row>
    <row r="11" spans="1:15" ht="131.1" customHeight="1" x14ac:dyDescent="0.15">
      <c r="A11" s="18">
        <v>3</v>
      </c>
      <c r="B11" s="19" t="s">
        <v>80</v>
      </c>
      <c r="C11" s="20" t="s">
        <v>81</v>
      </c>
      <c r="D11" s="21">
        <v>13</v>
      </c>
      <c r="E11" s="22" t="s">
        <v>74</v>
      </c>
      <c r="F11" s="23"/>
      <c r="G11" s="73">
        <f t="shared" si="0"/>
        <v>0</v>
      </c>
      <c r="H11" s="73"/>
      <c r="I11" s="74" t="s">
        <v>82</v>
      </c>
      <c r="J11" s="75"/>
      <c r="K11" s="75"/>
      <c r="L11" s="75"/>
      <c r="M11" s="75"/>
      <c r="N11" s="76"/>
      <c r="O11" s="35"/>
    </row>
    <row r="12" spans="1:15" ht="98.1" customHeight="1" x14ac:dyDescent="0.15">
      <c r="A12" s="18">
        <v>4</v>
      </c>
      <c r="B12" s="19" t="s">
        <v>83</v>
      </c>
      <c r="C12" s="20" t="s">
        <v>84</v>
      </c>
      <c r="D12" s="24">
        <v>1</v>
      </c>
      <c r="E12" s="22" t="s">
        <v>78</v>
      </c>
      <c r="F12" s="25"/>
      <c r="G12" s="73">
        <f t="shared" si="0"/>
        <v>0</v>
      </c>
      <c r="H12" s="73"/>
      <c r="I12" s="77" t="s">
        <v>85</v>
      </c>
      <c r="J12" s="75"/>
      <c r="K12" s="75"/>
      <c r="L12" s="75"/>
      <c r="M12" s="75"/>
      <c r="N12" s="76"/>
      <c r="O12" s="35"/>
    </row>
    <row r="13" spans="1:15" ht="135.94999999999999" customHeight="1" x14ac:dyDescent="0.15">
      <c r="A13" s="18">
        <v>5</v>
      </c>
      <c r="B13" s="19" t="s">
        <v>86</v>
      </c>
      <c r="C13" s="20" t="s">
        <v>87</v>
      </c>
      <c r="D13" s="21">
        <v>1</v>
      </c>
      <c r="E13" s="22" t="s">
        <v>20</v>
      </c>
      <c r="F13" s="23"/>
      <c r="G13" s="73" t="s">
        <v>88</v>
      </c>
      <c r="H13" s="73"/>
      <c r="I13" s="74" t="s">
        <v>89</v>
      </c>
      <c r="J13" s="75"/>
      <c r="K13" s="75"/>
      <c r="L13" s="75"/>
      <c r="M13" s="75"/>
      <c r="N13" s="76"/>
      <c r="O13" s="36"/>
    </row>
    <row r="14" spans="1:15" ht="38.1" customHeight="1" x14ac:dyDescent="0.15">
      <c r="A14" s="18">
        <v>6</v>
      </c>
      <c r="B14" s="19" t="s">
        <v>90</v>
      </c>
      <c r="C14" s="26"/>
      <c r="D14" s="21">
        <v>1</v>
      </c>
      <c r="E14" s="27" t="s">
        <v>78</v>
      </c>
      <c r="F14" s="23"/>
      <c r="G14" s="73">
        <f t="shared" ref="G14:G19" si="1">D14*F14</f>
        <v>0</v>
      </c>
      <c r="H14" s="73"/>
      <c r="I14" s="37"/>
      <c r="J14" s="38"/>
      <c r="K14" s="38"/>
      <c r="L14" s="38"/>
      <c r="M14" s="38"/>
      <c r="N14" s="39"/>
      <c r="O14" s="36"/>
    </row>
    <row r="15" spans="1:15" ht="38.1" customHeight="1" x14ac:dyDescent="0.15">
      <c r="A15" s="18">
        <v>6</v>
      </c>
      <c r="B15" s="19" t="s">
        <v>91</v>
      </c>
      <c r="C15" s="26"/>
      <c r="D15" s="21">
        <v>78</v>
      </c>
      <c r="E15" s="27" t="s">
        <v>92</v>
      </c>
      <c r="F15" s="23"/>
      <c r="G15" s="73">
        <f t="shared" si="1"/>
        <v>0</v>
      </c>
      <c r="H15" s="73"/>
      <c r="I15" s="78" t="s">
        <v>93</v>
      </c>
      <c r="J15" s="79"/>
      <c r="K15" s="79"/>
      <c r="L15" s="79"/>
      <c r="M15" s="79"/>
      <c r="N15" s="80"/>
      <c r="O15" s="36"/>
    </row>
    <row r="16" spans="1:15" ht="38.1" customHeight="1" x14ac:dyDescent="0.15">
      <c r="A16" s="18">
        <v>7</v>
      </c>
      <c r="B16" s="19" t="s">
        <v>94</v>
      </c>
      <c r="C16" s="26"/>
      <c r="D16" s="21">
        <f>D11</f>
        <v>13</v>
      </c>
      <c r="E16" s="27" t="s">
        <v>92</v>
      </c>
      <c r="F16" s="23"/>
      <c r="G16" s="73">
        <f t="shared" si="1"/>
        <v>0</v>
      </c>
      <c r="H16" s="73"/>
      <c r="I16" s="78" t="s">
        <v>95</v>
      </c>
      <c r="J16" s="79"/>
      <c r="K16" s="79"/>
      <c r="L16" s="79"/>
      <c r="M16" s="79"/>
      <c r="N16" s="80"/>
      <c r="O16" s="36"/>
    </row>
    <row r="17" spans="1:15" ht="38.1" customHeight="1" x14ac:dyDescent="0.15">
      <c r="A17" s="18">
        <v>8</v>
      </c>
      <c r="B17" s="19" t="s">
        <v>96</v>
      </c>
      <c r="C17" s="26"/>
      <c r="D17" s="21">
        <f>D10</f>
        <v>25</v>
      </c>
      <c r="E17" s="27" t="s">
        <v>92</v>
      </c>
      <c r="F17" s="23"/>
      <c r="G17" s="73">
        <f t="shared" si="1"/>
        <v>0</v>
      </c>
      <c r="H17" s="73"/>
      <c r="I17" s="78" t="s">
        <v>97</v>
      </c>
      <c r="J17" s="79"/>
      <c r="K17" s="79"/>
      <c r="L17" s="79"/>
      <c r="M17" s="79"/>
      <c r="N17" s="80"/>
      <c r="O17" s="36"/>
    </row>
    <row r="18" spans="1:15" ht="38.1" customHeight="1" x14ac:dyDescent="0.15">
      <c r="A18" s="18">
        <v>9</v>
      </c>
      <c r="B18" s="19" t="s">
        <v>98</v>
      </c>
      <c r="C18" s="26"/>
      <c r="D18" s="28">
        <v>2</v>
      </c>
      <c r="E18" s="29" t="s">
        <v>99</v>
      </c>
      <c r="F18" s="23"/>
      <c r="G18" s="73">
        <f t="shared" si="1"/>
        <v>0</v>
      </c>
      <c r="H18" s="73"/>
      <c r="I18" s="87"/>
      <c r="J18" s="88"/>
      <c r="K18" s="88"/>
      <c r="L18" s="88"/>
      <c r="M18" s="88"/>
      <c r="N18" s="89"/>
      <c r="O18" s="36"/>
    </row>
    <row r="19" spans="1:15" ht="38.1" customHeight="1" x14ac:dyDescent="0.15">
      <c r="A19" s="18">
        <v>10</v>
      </c>
      <c r="B19" s="19" t="s">
        <v>100</v>
      </c>
      <c r="C19" s="26"/>
      <c r="D19" s="28">
        <v>16</v>
      </c>
      <c r="E19" s="29" t="s">
        <v>99</v>
      </c>
      <c r="F19" s="23"/>
      <c r="G19" s="73">
        <f t="shared" si="1"/>
        <v>0</v>
      </c>
      <c r="H19" s="73"/>
      <c r="I19" s="90"/>
      <c r="J19" s="91"/>
      <c r="K19" s="91"/>
      <c r="L19" s="91"/>
      <c r="M19" s="91"/>
      <c r="N19" s="92"/>
      <c r="O19" s="36"/>
    </row>
    <row r="20" spans="1:15" ht="54" customHeight="1" x14ac:dyDescent="0.15">
      <c r="A20" s="81" t="s">
        <v>101</v>
      </c>
      <c r="B20" s="82"/>
      <c r="C20" s="82"/>
      <c r="D20" s="82"/>
      <c r="E20" s="82"/>
      <c r="F20" s="82"/>
      <c r="G20" s="83">
        <f>SUM(G9:H19)</f>
        <v>0</v>
      </c>
      <c r="H20" s="83"/>
      <c r="I20" s="84"/>
      <c r="J20" s="85"/>
      <c r="K20" s="85"/>
      <c r="L20" s="85"/>
      <c r="M20" s="85"/>
      <c r="N20" s="85"/>
      <c r="O20" s="86"/>
    </row>
  </sheetData>
  <mergeCells count="42">
    <mergeCell ref="G18:H18"/>
    <mergeCell ref="G19:H19"/>
    <mergeCell ref="A20:F20"/>
    <mergeCell ref="G20:H20"/>
    <mergeCell ref="I20:O20"/>
    <mergeCell ref="I18:N19"/>
    <mergeCell ref="G15:H15"/>
    <mergeCell ref="I15:N15"/>
    <mergeCell ref="G16:H16"/>
    <mergeCell ref="I16:N16"/>
    <mergeCell ref="G17:H17"/>
    <mergeCell ref="I17:N17"/>
    <mergeCell ref="G12:H12"/>
    <mergeCell ref="I12:N12"/>
    <mergeCell ref="G13:H13"/>
    <mergeCell ref="I13:N13"/>
    <mergeCell ref="G14:H14"/>
    <mergeCell ref="G9:H9"/>
    <mergeCell ref="I9:N9"/>
    <mergeCell ref="G10:H10"/>
    <mergeCell ref="I10:N10"/>
    <mergeCell ref="G11:H11"/>
    <mergeCell ref="I11:N11"/>
    <mergeCell ref="L6:M6"/>
    <mergeCell ref="A7:B7"/>
    <mergeCell ref="D7:E7"/>
    <mergeCell ref="J7:K7"/>
    <mergeCell ref="G8:H8"/>
    <mergeCell ref="I8:N8"/>
    <mergeCell ref="A5:B5"/>
    <mergeCell ref="D5:E5"/>
    <mergeCell ref="J5:K5"/>
    <mergeCell ref="A6:B6"/>
    <mergeCell ref="D6:E6"/>
    <mergeCell ref="J6:K6"/>
    <mergeCell ref="A1:O1"/>
    <mergeCell ref="D3:F3"/>
    <mergeCell ref="A4:B4"/>
    <mergeCell ref="D4:E4"/>
    <mergeCell ref="K4:L4"/>
    <mergeCell ref="N4:O4"/>
    <mergeCell ref="A2:N2"/>
  </mergeCells>
  <phoneticPr fontId="29" type="noConversion"/>
  <pageMargins left="0.75" right="0.75" top="1" bottom="1" header="0.5" footer="0.5"/>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abSelected="1" workbookViewId="0">
      <selection activeCell="E9" sqref="E9"/>
    </sheetView>
  </sheetViews>
  <sheetFormatPr defaultRowHeight="13.5" x14ac:dyDescent="0.15"/>
  <cols>
    <col min="1" max="1" width="44.25" customWidth="1"/>
    <col min="2" max="2" width="49.5" customWidth="1"/>
  </cols>
  <sheetData>
    <row r="1" spans="1:2" ht="50.25" customHeight="1" x14ac:dyDescent="0.15">
      <c r="A1" s="97" t="s">
        <v>108</v>
      </c>
      <c r="B1" s="97"/>
    </row>
    <row r="2" spans="1:2" ht="51" customHeight="1" x14ac:dyDescent="0.15">
      <c r="A2" s="98" t="s">
        <v>109</v>
      </c>
      <c r="B2" s="98"/>
    </row>
    <row r="3" spans="1:2" ht="41.25" customHeight="1" x14ac:dyDescent="0.15">
      <c r="A3" s="99" t="s">
        <v>110</v>
      </c>
      <c r="B3" s="100"/>
    </row>
    <row r="4" spans="1:2" ht="34.5" customHeight="1" x14ac:dyDescent="0.15">
      <c r="A4" s="99" t="s">
        <v>111</v>
      </c>
      <c r="B4" s="100"/>
    </row>
    <row r="5" spans="1:2" ht="34.5" customHeight="1" x14ac:dyDescent="0.15">
      <c r="A5" s="99" t="s">
        <v>112</v>
      </c>
      <c r="B5" s="100"/>
    </row>
    <row r="6" spans="1:2" ht="34.5" customHeight="1" x14ac:dyDescent="0.15">
      <c r="A6" s="99" t="s">
        <v>113</v>
      </c>
      <c r="B6" s="100"/>
    </row>
    <row r="7" spans="1:2" ht="34.5" customHeight="1" x14ac:dyDescent="0.15">
      <c r="A7" s="99" t="s">
        <v>114</v>
      </c>
      <c r="B7" s="100"/>
    </row>
    <row r="8" spans="1:2" ht="97.5" customHeight="1" x14ac:dyDescent="0.15">
      <c r="A8" s="103" t="s">
        <v>115</v>
      </c>
      <c r="B8" s="104"/>
    </row>
    <row r="9" spans="1:2" ht="84.75" customHeight="1" x14ac:dyDescent="0.15">
      <c r="A9" s="101" t="s">
        <v>116</v>
      </c>
      <c r="B9" s="102"/>
    </row>
  </sheetData>
  <mergeCells count="4">
    <mergeCell ref="A8:B8"/>
    <mergeCell ref="A1:B1"/>
    <mergeCell ref="A2:B2"/>
    <mergeCell ref="A9:B9"/>
  </mergeCells>
  <phoneticPr fontId="3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装修清单</vt:lpstr>
      <vt:lpstr>电子彩屏</vt:lpstr>
      <vt:lpstr>报价一览表</vt:lpstr>
      <vt:lpstr>装修清单!Print_Area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2023-05-12T12:12:00Z</cp:lastPrinted>
  <dcterms:created xsi:type="dcterms:W3CDTF">2023-05-12T10:26:00Z</dcterms:created>
  <dcterms:modified xsi:type="dcterms:W3CDTF">2024-06-11T02:27:00Z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D39BEF54A49144F2874EB659670CDABA_13</vt:lpwstr>
  </property>
  <property fmtid="{D5CDD505-2E9C-101B-9397-08002B2CF9AE}" pid="3" name="KSOProductBuildVer">
    <vt:lpwstr>2052-12.1.0.16929</vt:lpwstr>
  </property>
</Properties>
</file>