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爱图仕手机方案" sheetId="2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4" name="ID_AFFFE8820EA44888B0398DEC8B0A4C3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87440" y="152139650"/>
          <a:ext cx="3409950" cy="349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41E832ED9D8F458EBED53095C4A683E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97800" y="774700"/>
          <a:ext cx="6845300" cy="6813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7C3339A9C0D34DB0B91834A0BE7B91D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37550" y="23698200"/>
          <a:ext cx="6845300" cy="6819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C32ABF8A2C8C4B03A33BCD9C92CED3F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337550" y="5918200"/>
          <a:ext cx="4311650" cy="5029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EB0C55F339AE4944AED0FB5FE2C562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188200" y="26174700"/>
          <a:ext cx="4883150" cy="7683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68D1F53ABEB144779EFF92DCA7CEC37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321550" y="28714700"/>
          <a:ext cx="6134100" cy="3778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F7C02386AB624DACA8FC522B52ABE1C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328150" y="23634700"/>
          <a:ext cx="6540500" cy="7512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4E7E19A5A3F543FFA4181F03152BC57B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328150" y="18554700"/>
          <a:ext cx="4924425" cy="5524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D21B08341C8743EAA17FB1C55CDC2D5D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9328150" y="36334700"/>
          <a:ext cx="1819275" cy="1416050"/>
        </a:xfrm>
        <a:prstGeom prst="rect">
          <a:avLst/>
        </a:prstGeom>
      </xdr:spPr>
    </xdr:pic>
  </etc:cellImage>
  <etc:cellImage>
    <xdr:pic>
      <xdr:nvPicPr>
        <xdr:cNvPr id="19" name="ID_C57B853B7C1A4CA9B2974C0943F3719B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328150" y="38874700"/>
          <a:ext cx="6756400" cy="68770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<sst xmlns="http://schemas.openxmlformats.org/spreadsheetml/2006/main" count="60" uniqueCount="49">
  <si>
    <t>网信办直播间搭建设备清单</t>
  </si>
  <si>
    <t>产品类别</t>
  </si>
  <si>
    <t>产品型号</t>
  </si>
  <si>
    <t>单位</t>
  </si>
  <si>
    <t>数量</t>
  </si>
  <si>
    <t>单价</t>
  </si>
  <si>
    <t>总价</t>
  </si>
  <si>
    <t>产品参数</t>
  </si>
  <si>
    <t>产品图片</t>
  </si>
  <si>
    <t>灯
光
设
备</t>
  </si>
  <si>
    <t>主灯</t>
  </si>
  <si>
    <t>爱图仕（沣标）amaran100ds</t>
  </si>
  <si>
    <t>套</t>
  </si>
  <si>
    <t>主灯控光附件</t>
  </si>
  <si>
    <t>爱图仕（沣标）
Light Dome SE</t>
  </si>
  <si>
    <t>绿幕环境照明灯</t>
  </si>
  <si>
    <t>爱图仕（沣标）
amaran100x</t>
  </si>
  <si>
    <t>绿幕环境照明灯罩</t>
  </si>
  <si>
    <t>爱图仕（沣标）
灯笼2.2尺</t>
  </si>
  <si>
    <t>2.8米灯架</t>
  </si>
  <si>
    <t>灯架</t>
  </si>
  <si>
    <t>手机落地支架</t>
  </si>
  <si>
    <t>2.1米手机支架</t>
  </si>
  <si>
    <t>支</t>
  </si>
  <si>
    <t>麦克风</t>
  </si>
  <si>
    <t>猛犸</t>
  </si>
  <si>
    <t>办
公
用
品</t>
  </si>
  <si>
    <t>手机转换器</t>
  </si>
  <si>
    <t>绿联25043</t>
  </si>
  <si>
    <t>5米视频传输高清线</t>
  </si>
  <si>
    <t>绿联</t>
  </si>
  <si>
    <t>根</t>
  </si>
  <si>
    <t>5米DP转HDMI
公对公线</t>
  </si>
  <si>
    <t>电脑投屏电视转接线</t>
  </si>
  <si>
    <t>采集卡</t>
  </si>
  <si>
    <t>米臣森T900pro</t>
  </si>
  <si>
    <t>采集手机画面传输电脑</t>
  </si>
  <si>
    <t>直播亚克力
展示架</t>
  </si>
  <si>
    <t>透明亚克力直播展示架</t>
  </si>
  <si>
    <t>个</t>
  </si>
  <si>
    <t>40cm*10cm</t>
  </si>
  <si>
    <t>长条桌子</t>
  </si>
  <si>
    <t>白色木质</t>
  </si>
  <si>
    <t>张</t>
  </si>
  <si>
    <t>长140*宽80</t>
  </si>
  <si>
    <t>插线板</t>
  </si>
  <si>
    <t>10孔</t>
  </si>
  <si>
    <t>合计</t>
  </si>
  <si>
    <t>要求：必须提供正品行货（原厂产品）， 供货时需提供产品官方授权店证书“原件”、送货上门、现场调试并培训无误后提供增值税普通发票结账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</si>
</sst>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4"/>
      <color theme="1"/>
      <name val="黑体"/>
      <charset val="134"/>
    </font>
    <font>
      <b/>
      <sz val="26"/>
      <color theme="1"/>
      <name val="黑体"/>
      <charset val="134"/>
    </font>
    <font>
      <b/>
      <sz val="14"/>
      <color theme="1"/>
      <name val="黑体"/>
      <charset val="134"/>
    </font>
    <font>
      <sz val="36"/>
      <color theme="1"/>
      <name val="黑体"/>
      <charset val="134"/>
    </font>
    <font>
      <u/>
      <sz val="14"/>
      <color rgb="FF800080"/>
      <name val="黑体"/>
      <charset val="134"/>
    </font>
    <font>
      <sz val="11"/>
      <color theme="1"/>
      <name val="新宋体"/>
      <charset val="134"/>
    </font>
    <font>
      <sz val="24"/>
      <color theme="1"/>
      <name val="黑体"/>
      <charset val="134"/>
    </font>
    <font>
      <sz val="16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8" borderId="10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2" fillId="12" borderId="13" applyNumberFormat="0" applyAlignment="0" applyProtection="0">
      <alignment vertical="center"/>
    </xf>
    <xf numFmtId="0" fontId="23" fillId="12" borderId="9" applyNumberFormat="0" applyAlignment="0" applyProtection="0">
      <alignment vertical="center"/>
    </xf>
    <xf numFmtId="0" fontId="24" fillId="13" borderId="14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1" xfId="10" applyFont="1" applyFill="1" applyBorder="1" applyAlignment="1">
      <alignment horizontal="center" vertical="center"/>
    </xf>
    <xf numFmtId="0" fontId="4" fillId="0" borderId="4" xfId="0" applyFont="1" applyBorder="1" applyAlignment="1">
      <alignment vertical="center" wrapText="1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1" fillId="0" borderId="1" xfId="0" applyFont="1" applyBorder="1">
      <alignment vertical="center"/>
    </xf>
    <xf numFmtId="0" fontId="1" fillId="0" borderId="1" xfId="0" applyFont="1" applyBorder="1" applyAlignment="1"/>
    <xf numFmtId="0" fontId="1" fillId="0" borderId="0" xfId="0" applyFont="1" applyAlignment="1">
      <alignment horizontal="center" vertical="center"/>
    </xf>
    <xf numFmtId="0" fontId="7" fillId="0" borderId="8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D9D9D9"/>
      <color rgb="00FFFFFF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9.png"/><Relationship Id="rId8" Type="http://schemas.openxmlformats.org/officeDocument/2006/relationships/image" Target="media/image18.png"/><Relationship Id="rId7" Type="http://schemas.openxmlformats.org/officeDocument/2006/relationships/image" Target="media/image17.png"/><Relationship Id="rId6" Type="http://schemas.openxmlformats.org/officeDocument/2006/relationships/image" Target="media/image16.png"/><Relationship Id="rId5" Type="http://schemas.openxmlformats.org/officeDocument/2006/relationships/image" Target="media/image15.png"/><Relationship Id="rId4" Type="http://schemas.openxmlformats.org/officeDocument/2006/relationships/image" Target="media/image14.png"/><Relationship Id="rId3" Type="http://schemas.openxmlformats.org/officeDocument/2006/relationships/image" Target="media/image13.png"/><Relationship Id="rId2" Type="http://schemas.openxmlformats.org/officeDocument/2006/relationships/image" Target="media/image12.png"/><Relationship Id="rId10" Type="http://schemas.openxmlformats.org/officeDocument/2006/relationships/image" Target="media/image20.png"/><Relationship Id="rId1" Type="http://schemas.openxmlformats.org/officeDocument/2006/relationships/image" Target="media/image1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478155</xdr:colOff>
      <xdr:row>3</xdr:row>
      <xdr:rowOff>90805</xdr:rowOff>
    </xdr:from>
    <xdr:to>
      <xdr:col>7</xdr:col>
      <xdr:colOff>2926080</xdr:colOff>
      <xdr:row>3</xdr:row>
      <xdr:rowOff>2128520</xdr:rowOff>
    </xdr:to>
    <xdr:pic>
      <xdr:nvPicPr>
        <xdr:cNvPr id="2" name="图片 1" descr="3383c8d74b45e38b8f4a4affa5acac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60105" y="3760470"/>
          <a:ext cx="2447925" cy="2037715"/>
        </a:xfrm>
        <a:prstGeom prst="rect">
          <a:avLst/>
        </a:prstGeom>
      </xdr:spPr>
    </xdr:pic>
    <xdr:clientData/>
  </xdr:twoCellAnchor>
  <xdr:twoCellAnchor editAs="oneCell">
    <xdr:from>
      <xdr:col>7</xdr:col>
      <xdr:colOff>288290</xdr:colOff>
      <xdr:row>2</xdr:row>
      <xdr:rowOff>93980</xdr:rowOff>
    </xdr:from>
    <xdr:to>
      <xdr:col>7</xdr:col>
      <xdr:colOff>3175635</xdr:colOff>
      <xdr:row>2</xdr:row>
      <xdr:rowOff>2266315</xdr:rowOff>
    </xdr:to>
    <xdr:pic>
      <xdr:nvPicPr>
        <xdr:cNvPr id="4" name="图片 3" descr="016e327b96190e51d77422067aaeb2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70240" y="1210945"/>
          <a:ext cx="2887345" cy="2172335"/>
        </a:xfrm>
        <a:prstGeom prst="rect">
          <a:avLst/>
        </a:prstGeom>
      </xdr:spPr>
    </xdr:pic>
    <xdr:clientData/>
  </xdr:twoCellAnchor>
  <xdr:twoCellAnchor editAs="oneCell">
    <xdr:from>
      <xdr:col>7</xdr:col>
      <xdr:colOff>278765</xdr:colOff>
      <xdr:row>4</xdr:row>
      <xdr:rowOff>69215</xdr:rowOff>
    </xdr:from>
    <xdr:to>
      <xdr:col>7</xdr:col>
      <xdr:colOff>3145790</xdr:colOff>
      <xdr:row>4</xdr:row>
      <xdr:rowOff>2679700</xdr:rowOff>
    </xdr:to>
    <xdr:pic>
      <xdr:nvPicPr>
        <xdr:cNvPr id="5" name="图片 4" descr="93613993de221a302accc5199acdc6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260715" y="6062980"/>
          <a:ext cx="2867025" cy="2610485"/>
        </a:xfrm>
        <a:prstGeom prst="rect">
          <a:avLst/>
        </a:prstGeom>
      </xdr:spPr>
    </xdr:pic>
    <xdr:clientData/>
  </xdr:twoCellAnchor>
  <xdr:twoCellAnchor editAs="oneCell">
    <xdr:from>
      <xdr:col>7</xdr:col>
      <xdr:colOff>55880</xdr:colOff>
      <xdr:row>7</xdr:row>
      <xdr:rowOff>78740</xdr:rowOff>
    </xdr:from>
    <xdr:to>
      <xdr:col>7</xdr:col>
      <xdr:colOff>3103245</xdr:colOff>
      <xdr:row>7</xdr:row>
      <xdr:rowOff>2495550</xdr:rowOff>
    </xdr:to>
    <xdr:pic>
      <xdr:nvPicPr>
        <xdr:cNvPr id="11" name="图片 10" descr="3067f8d3a86c9cb140df6187b2024b7"/>
        <xdr:cNvPicPr>
          <a:picLocks noChangeAspect="1"/>
        </xdr:cNvPicPr>
      </xdr:nvPicPr>
      <xdr:blipFill>
        <a:blip r:embed="rId4"/>
        <a:srcRect t="-2570" b="7690"/>
        <a:stretch>
          <a:fillRect/>
        </a:stretch>
      </xdr:blipFill>
      <xdr:spPr>
        <a:xfrm>
          <a:off x="8037830" y="14188440"/>
          <a:ext cx="3047365" cy="2416810"/>
        </a:xfrm>
        <a:prstGeom prst="rect">
          <a:avLst/>
        </a:prstGeom>
      </xdr:spPr>
    </xdr:pic>
    <xdr:clientData/>
  </xdr:twoCellAnchor>
  <xdr:twoCellAnchor editAs="oneCell">
    <xdr:from>
      <xdr:col>7</xdr:col>
      <xdr:colOff>146685</xdr:colOff>
      <xdr:row>6</xdr:row>
      <xdr:rowOff>59055</xdr:rowOff>
    </xdr:from>
    <xdr:to>
      <xdr:col>7</xdr:col>
      <xdr:colOff>3105150</xdr:colOff>
      <xdr:row>6</xdr:row>
      <xdr:rowOff>2402840</xdr:rowOff>
    </xdr:to>
    <xdr:pic>
      <xdr:nvPicPr>
        <xdr:cNvPr id="12" name="图片 11" descr="7b36d9ff22f5cebe9a3ff2299ffb61b"/>
        <xdr:cNvPicPr>
          <a:picLocks noChangeAspect="1"/>
        </xdr:cNvPicPr>
      </xdr:nvPicPr>
      <xdr:blipFill>
        <a:blip r:embed="rId5"/>
        <a:srcRect t="14983" r="383"/>
        <a:stretch>
          <a:fillRect/>
        </a:stretch>
      </xdr:blipFill>
      <xdr:spPr>
        <a:xfrm>
          <a:off x="8128635" y="11551285"/>
          <a:ext cx="2958465" cy="2343785"/>
        </a:xfrm>
        <a:prstGeom prst="rect">
          <a:avLst/>
        </a:prstGeom>
      </xdr:spPr>
    </xdr:pic>
    <xdr:clientData/>
  </xdr:twoCellAnchor>
  <xdr:twoCellAnchor editAs="oneCell">
    <xdr:from>
      <xdr:col>7</xdr:col>
      <xdr:colOff>20320</xdr:colOff>
      <xdr:row>5</xdr:row>
      <xdr:rowOff>19685</xdr:rowOff>
    </xdr:from>
    <xdr:to>
      <xdr:col>7</xdr:col>
      <xdr:colOff>2927985</xdr:colOff>
      <xdr:row>5</xdr:row>
      <xdr:rowOff>2476500</xdr:rowOff>
    </xdr:to>
    <xdr:pic>
      <xdr:nvPicPr>
        <xdr:cNvPr id="13" name="图片 12" descr="05ef016adf46b4b859360285360e3e1"/>
        <xdr:cNvPicPr>
          <a:picLocks noChangeAspect="1"/>
        </xdr:cNvPicPr>
      </xdr:nvPicPr>
      <xdr:blipFill>
        <a:blip r:embed="rId6"/>
        <a:srcRect l="4788" r="4291" b="8088"/>
        <a:stretch>
          <a:fillRect/>
        </a:stretch>
      </xdr:blipFill>
      <xdr:spPr>
        <a:xfrm>
          <a:off x="8002270" y="8756650"/>
          <a:ext cx="2907665" cy="2456815"/>
        </a:xfrm>
        <a:prstGeom prst="rect">
          <a:avLst/>
        </a:prstGeom>
      </xdr:spPr>
    </xdr:pic>
    <xdr:clientData/>
  </xdr:twoCellAnchor>
  <xdr:twoCellAnchor editAs="oneCell">
    <xdr:from>
      <xdr:col>7</xdr:col>
      <xdr:colOff>154305</xdr:colOff>
      <xdr:row>8</xdr:row>
      <xdr:rowOff>117475</xdr:rowOff>
    </xdr:from>
    <xdr:to>
      <xdr:col>7</xdr:col>
      <xdr:colOff>3080385</xdr:colOff>
      <xdr:row>8</xdr:row>
      <xdr:rowOff>2212340</xdr:rowOff>
    </xdr:to>
    <xdr:pic>
      <xdr:nvPicPr>
        <xdr:cNvPr id="19" name="图片 18" descr="a759230ae4ed2594b43818d0874df3d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136255" y="16779875"/>
          <a:ext cx="2926080" cy="2094865"/>
        </a:xfrm>
        <a:prstGeom prst="rect">
          <a:avLst/>
        </a:prstGeom>
      </xdr:spPr>
    </xdr:pic>
    <xdr:clientData/>
  </xdr:twoCellAnchor>
  <xdr:twoCellAnchor editAs="oneCell">
    <xdr:from>
      <xdr:col>8</xdr:col>
      <xdr:colOff>186055</xdr:colOff>
      <xdr:row>8</xdr:row>
      <xdr:rowOff>32385</xdr:rowOff>
    </xdr:from>
    <xdr:to>
      <xdr:col>8</xdr:col>
      <xdr:colOff>2470150</xdr:colOff>
      <xdr:row>8</xdr:row>
      <xdr:rowOff>2148840</xdr:rowOff>
    </xdr:to>
    <xdr:pic>
      <xdr:nvPicPr>
        <xdr:cNvPr id="7" name="图片 6" descr="2b6ebb9d6af78a38168abb947d3ec37"/>
        <xdr:cNvPicPr>
          <a:picLocks noChangeAspect="1"/>
        </xdr:cNvPicPr>
      </xdr:nvPicPr>
      <xdr:blipFill>
        <a:blip r:embed="rId8"/>
        <a:srcRect l="1541" t="1529" r="17457"/>
        <a:stretch>
          <a:fillRect/>
        </a:stretch>
      </xdr:blipFill>
      <xdr:spPr>
        <a:xfrm>
          <a:off x="11785600" y="16694785"/>
          <a:ext cx="2284095" cy="2116455"/>
        </a:xfrm>
        <a:prstGeom prst="rect">
          <a:avLst/>
        </a:prstGeom>
      </xdr:spPr>
    </xdr:pic>
    <xdr:clientData/>
  </xdr:twoCellAnchor>
  <xdr:twoCellAnchor editAs="oneCell">
    <xdr:from>
      <xdr:col>8</xdr:col>
      <xdr:colOff>327025</xdr:colOff>
      <xdr:row>13</xdr:row>
      <xdr:rowOff>29210</xdr:rowOff>
    </xdr:from>
    <xdr:to>
      <xdr:col>8</xdr:col>
      <xdr:colOff>2653030</xdr:colOff>
      <xdr:row>13</xdr:row>
      <xdr:rowOff>2054860</xdr:rowOff>
    </xdr:to>
    <xdr:pic>
      <xdr:nvPicPr>
        <xdr:cNvPr id="3" name="图片 2" descr="171652281960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926570" y="27197050"/>
          <a:ext cx="2326005" cy="2025650"/>
        </a:xfrm>
        <a:prstGeom prst="rect">
          <a:avLst/>
        </a:prstGeom>
      </xdr:spPr>
    </xdr:pic>
    <xdr:clientData/>
  </xdr:twoCellAnchor>
  <xdr:twoCellAnchor editAs="oneCell">
    <xdr:from>
      <xdr:col>8</xdr:col>
      <xdr:colOff>147320</xdr:colOff>
      <xdr:row>14</xdr:row>
      <xdr:rowOff>167640</xdr:rowOff>
    </xdr:from>
    <xdr:to>
      <xdr:col>8</xdr:col>
      <xdr:colOff>2853055</xdr:colOff>
      <xdr:row>14</xdr:row>
      <xdr:rowOff>1375410</xdr:rowOff>
    </xdr:to>
    <xdr:pic>
      <xdr:nvPicPr>
        <xdr:cNvPr id="6" name="图片 5" descr="171652740921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746865" y="29519245"/>
          <a:ext cx="2705735" cy="12077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J18"/>
  <sheetViews>
    <sheetView tabSelected="1" zoomScale="70" zoomScaleNormal="70" workbookViewId="0">
      <pane ySplit="2" topLeftCell="A13" activePane="bottomLeft" state="frozen"/>
      <selection/>
      <selection pane="bottomLeft" activeCell="N14" sqref="N14"/>
    </sheetView>
  </sheetViews>
  <sheetFormatPr defaultColWidth="8.75" defaultRowHeight="14.4"/>
  <cols>
    <col min="2" max="2" width="21.6296296296296" customWidth="1"/>
    <col min="3" max="3" width="27" customWidth="1"/>
    <col min="4" max="4" width="11.1296296296296" customWidth="1"/>
    <col min="6" max="6" width="18.8796296296296" customWidth="1"/>
    <col min="7" max="7" width="20.25" customWidth="1"/>
    <col min="8" max="8" width="52.75" customWidth="1"/>
    <col min="9" max="9" width="43.3796296296296" customWidth="1"/>
    <col min="11" max="11" width="8.75" customWidth="1"/>
  </cols>
  <sheetData>
    <row r="1" ht="60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s="1" customFormat="1" ht="27.95" customHeight="1" spans="1:9">
      <c r="A2" s="3"/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</row>
    <row r="3" s="1" customFormat="1" ht="201" customHeight="1" spans="1:9">
      <c r="A3" s="4" t="s">
        <v>9</v>
      </c>
      <c r="B3" s="5" t="s">
        <v>10</v>
      </c>
      <c r="C3" s="6" t="s">
        <v>11</v>
      </c>
      <c r="D3" s="5" t="s">
        <v>12</v>
      </c>
      <c r="E3" s="5">
        <v>1</v>
      </c>
      <c r="F3" s="5">
        <v>1600</v>
      </c>
      <c r="G3" s="5">
        <f>F3*E3</f>
        <v>1600</v>
      </c>
      <c r="H3" s="5"/>
      <c r="I3" s="19" t="str">
        <f>_xlfn.DISPIMG("ID_41E832ED9D8F458EBED53095C4A683E8",1)</f>
        <v>=DISPIMG("ID_41E832ED9D8F458EBED53095C4A683E8",1)</v>
      </c>
    </row>
    <row r="4" s="1" customFormat="1" ht="183" customHeight="1" spans="1:9">
      <c r="A4" s="7"/>
      <c r="B4" s="5" t="s">
        <v>13</v>
      </c>
      <c r="C4" s="6" t="s">
        <v>14</v>
      </c>
      <c r="D4" s="5" t="s">
        <v>12</v>
      </c>
      <c r="E4" s="5">
        <v>1</v>
      </c>
      <c r="F4" s="5">
        <v>800</v>
      </c>
      <c r="G4" s="5">
        <f t="shared" ref="G4:G16" si="0">F4*E4</f>
        <v>800</v>
      </c>
      <c r="H4" s="5"/>
      <c r="I4" s="19" t="str">
        <f>_xlfn.DISPIMG("ID_C32ABF8A2C8C4B03A33BCD9C92CED3F7",1)</f>
        <v>=DISPIMG("ID_C32ABF8A2C8C4B03A33BCD9C92CED3F7",1)</v>
      </c>
    </row>
    <row r="5" s="1" customFormat="1" ht="216" customHeight="1" spans="1:9">
      <c r="A5" s="7"/>
      <c r="B5" s="5" t="s">
        <v>15</v>
      </c>
      <c r="C5" s="6" t="s">
        <v>16</v>
      </c>
      <c r="D5" s="5" t="s">
        <v>12</v>
      </c>
      <c r="E5" s="5">
        <v>2</v>
      </c>
      <c r="F5" s="5">
        <v>2000</v>
      </c>
      <c r="G5" s="5">
        <f t="shared" si="0"/>
        <v>4000</v>
      </c>
      <c r="H5" s="8"/>
      <c r="I5" s="20" t="str">
        <f>_xlfn.DISPIMG("ID_AFFFE8820EA44888B0398DEC8B0A4C36",1)</f>
        <v>=DISPIMG("ID_AFFFE8820EA44888B0398DEC8B0A4C36",1)</v>
      </c>
    </row>
    <row r="6" s="1" customFormat="1" ht="216.95" customHeight="1" spans="1:9">
      <c r="A6" s="7" t="s">
        <v>9</v>
      </c>
      <c r="B6" s="5" t="s">
        <v>17</v>
      </c>
      <c r="C6" s="6" t="s">
        <v>18</v>
      </c>
      <c r="D6" s="5" t="s">
        <v>12</v>
      </c>
      <c r="E6" s="5">
        <v>2</v>
      </c>
      <c r="F6" s="5">
        <v>600</v>
      </c>
      <c r="G6" s="5">
        <f t="shared" si="0"/>
        <v>1200</v>
      </c>
      <c r="H6" s="5"/>
      <c r="I6" s="19" t="str">
        <f>_xlfn.DISPIMG("ID_4E7E19A5A3F543FFA4181F03152BC57B",1)</f>
        <v>=DISPIMG("ID_4E7E19A5A3F543FFA4181F03152BC57B",1)</v>
      </c>
    </row>
    <row r="7" s="1" customFormat="1" ht="206.1" customHeight="1" spans="1:9">
      <c r="A7" s="7"/>
      <c r="B7" s="5" t="s">
        <v>19</v>
      </c>
      <c r="C7" s="5" t="s">
        <v>20</v>
      </c>
      <c r="D7" s="5" t="s">
        <v>12</v>
      </c>
      <c r="E7" s="5">
        <v>3</v>
      </c>
      <c r="F7" s="5">
        <v>200</v>
      </c>
      <c r="G7" s="5">
        <f t="shared" si="0"/>
        <v>600</v>
      </c>
      <c r="H7" s="5"/>
      <c r="I7" s="19" t="str">
        <f>_xlfn.DISPIMG("ID_7C3339A9C0D34DB0B91834A0BE7B91D9",1)</f>
        <v>=DISPIMG("ID_7C3339A9C0D34DB0B91834A0BE7B91D9",1)</v>
      </c>
    </row>
    <row r="8" s="1" customFormat="1" ht="201" customHeight="1" spans="1:9">
      <c r="A8" s="7"/>
      <c r="B8" s="5" t="s">
        <v>21</v>
      </c>
      <c r="C8" s="5" t="s">
        <v>22</v>
      </c>
      <c r="D8" s="5" t="s">
        <v>23</v>
      </c>
      <c r="E8" s="5">
        <v>3</v>
      </c>
      <c r="F8" s="5">
        <v>180</v>
      </c>
      <c r="G8" s="5">
        <f t="shared" si="0"/>
        <v>540</v>
      </c>
      <c r="H8" s="5"/>
      <c r="I8" s="19" t="str">
        <f>_xlfn.DISPIMG("ID_F7C02386AB624DACA8FC522B52ABE1C5",1)</f>
        <v>=DISPIMG("ID_F7C02386AB624DACA8FC522B52ABE1C5",1)</v>
      </c>
    </row>
    <row r="9" s="1" customFormat="1" ht="179.1" customHeight="1" spans="1:10">
      <c r="A9" s="9"/>
      <c r="B9" s="10" t="s">
        <v>24</v>
      </c>
      <c r="C9" s="11" t="s">
        <v>25</v>
      </c>
      <c r="D9" s="5" t="s">
        <v>12</v>
      </c>
      <c r="E9" s="5">
        <v>2</v>
      </c>
      <c r="F9" s="5">
        <v>1600</v>
      </c>
      <c r="G9" s="5">
        <f t="shared" si="0"/>
        <v>3200</v>
      </c>
      <c r="H9" s="5"/>
      <c r="I9" s="19"/>
      <c r="J9" s="21"/>
    </row>
    <row r="10" s="1" customFormat="1" ht="167.1" customHeight="1" spans="1:9">
      <c r="A10" s="4" t="s">
        <v>26</v>
      </c>
      <c r="B10" s="5" t="s">
        <v>27</v>
      </c>
      <c r="C10" s="5" t="s">
        <v>28</v>
      </c>
      <c r="D10" s="5" t="s">
        <v>12</v>
      </c>
      <c r="E10" s="5">
        <v>1</v>
      </c>
      <c r="F10" s="5">
        <v>390</v>
      </c>
      <c r="G10" s="5">
        <f t="shared" si="0"/>
        <v>390</v>
      </c>
      <c r="H10" s="11"/>
      <c r="I10" s="19" t="str">
        <f>_xlfn.DISPIMG("ID_EB0C55F339AE4944AED0FB5FE2C56258",1)</f>
        <v>=DISPIMG("ID_EB0C55F339AE4944AED0FB5FE2C56258",1)</v>
      </c>
    </row>
    <row r="11" s="1" customFormat="1" ht="170.1" customHeight="1" spans="1:9">
      <c r="A11" s="10"/>
      <c r="B11" s="5" t="s">
        <v>29</v>
      </c>
      <c r="C11" s="5" t="s">
        <v>30</v>
      </c>
      <c r="D11" s="5" t="s">
        <v>31</v>
      </c>
      <c r="E11" s="5">
        <v>1</v>
      </c>
      <c r="F11" s="5">
        <v>50</v>
      </c>
      <c r="G11" s="5">
        <f t="shared" si="0"/>
        <v>50</v>
      </c>
      <c r="H11" s="11"/>
      <c r="I11" s="19" t="str">
        <f>_xlfn.DISPIMG("ID_68D1F53ABEB144779EFF92DCA7CEC377",1)</f>
        <v>=DISPIMG("ID_68D1F53ABEB144779EFF92DCA7CEC377",1)</v>
      </c>
    </row>
    <row r="12" s="1" customFormat="1" ht="150.95" customHeight="1" spans="1:9">
      <c r="A12" s="10"/>
      <c r="B12" s="11" t="s">
        <v>32</v>
      </c>
      <c r="C12" s="5" t="s">
        <v>30</v>
      </c>
      <c r="D12" s="5" t="s">
        <v>31</v>
      </c>
      <c r="E12" s="5">
        <v>1</v>
      </c>
      <c r="F12" s="5">
        <v>85</v>
      </c>
      <c r="G12" s="5">
        <f t="shared" si="0"/>
        <v>85</v>
      </c>
      <c r="H12" s="11" t="s">
        <v>33</v>
      </c>
      <c r="I12" s="19" t="str">
        <f>_xlfn.DISPIMG("ID_D21B08341C8743EAA17FB1C55CDC2D5D",1)</f>
        <v>=DISPIMG("ID_D21B08341C8743EAA17FB1C55CDC2D5D",1)</v>
      </c>
    </row>
    <row r="13" s="1" customFormat="1" ht="159.95" customHeight="1" spans="1:9">
      <c r="A13" s="10"/>
      <c r="B13" s="5" t="s">
        <v>34</v>
      </c>
      <c r="C13" s="5" t="s">
        <v>35</v>
      </c>
      <c r="D13" s="5" t="s">
        <v>12</v>
      </c>
      <c r="E13" s="5">
        <v>1</v>
      </c>
      <c r="F13" s="5">
        <v>850</v>
      </c>
      <c r="G13" s="5">
        <f t="shared" si="0"/>
        <v>850</v>
      </c>
      <c r="H13" s="11" t="s">
        <v>36</v>
      </c>
      <c r="I13" s="19" t="str">
        <f>_xlfn.DISPIMG("ID_C57B853B7C1A4CA9B2974C0943F3719B",1)</f>
        <v>=DISPIMG("ID_C57B853B7C1A4CA9B2974C0943F3719B",1)</v>
      </c>
    </row>
    <row r="14" s="1" customFormat="1" ht="171.95" customHeight="1" spans="1:9">
      <c r="A14" s="10"/>
      <c r="B14" s="11" t="s">
        <v>37</v>
      </c>
      <c r="C14" s="5" t="s">
        <v>38</v>
      </c>
      <c r="D14" s="5" t="s">
        <v>39</v>
      </c>
      <c r="E14" s="5">
        <v>2</v>
      </c>
      <c r="F14" s="5">
        <v>30</v>
      </c>
      <c r="G14" s="5">
        <f t="shared" si="0"/>
        <v>60</v>
      </c>
      <c r="H14" s="11" t="s">
        <v>40</v>
      </c>
      <c r="I14" s="19"/>
    </row>
    <row r="15" s="1" customFormat="1" ht="116" customHeight="1" spans="1:9">
      <c r="A15" s="10"/>
      <c r="B15" s="5" t="s">
        <v>41</v>
      </c>
      <c r="C15" s="5" t="s">
        <v>42</v>
      </c>
      <c r="D15" s="5" t="s">
        <v>43</v>
      </c>
      <c r="E15" s="5">
        <v>1</v>
      </c>
      <c r="F15" s="5">
        <v>700</v>
      </c>
      <c r="G15" s="5">
        <f t="shared" si="0"/>
        <v>700</v>
      </c>
      <c r="H15" s="11" t="s">
        <v>44</v>
      </c>
      <c r="I15" s="19"/>
    </row>
    <row r="16" s="1" customFormat="1" ht="44.1" customHeight="1" spans="1:9">
      <c r="A16" s="12"/>
      <c r="B16" s="5" t="s">
        <v>45</v>
      </c>
      <c r="C16" s="5" t="s">
        <v>46</v>
      </c>
      <c r="D16" s="5" t="s">
        <v>39</v>
      </c>
      <c r="E16" s="5">
        <v>2</v>
      </c>
      <c r="F16" s="5">
        <v>50</v>
      </c>
      <c r="G16" s="5">
        <f t="shared" si="0"/>
        <v>100</v>
      </c>
      <c r="H16" s="11"/>
      <c r="I16" s="19"/>
    </row>
    <row r="17" ht="41.1" customHeight="1" spans="1:9">
      <c r="A17" s="13"/>
      <c r="B17" s="14" t="s">
        <v>47</v>
      </c>
      <c r="C17" s="15">
        <f>SUM(G3:G16)</f>
        <v>14175</v>
      </c>
      <c r="D17" s="16"/>
      <c r="E17" s="16"/>
      <c r="F17" s="16"/>
      <c r="G17" s="16"/>
      <c r="H17" s="16"/>
      <c r="I17" s="22"/>
    </row>
    <row r="18" ht="51.75" customHeight="1" spans="1:9">
      <c r="A18" s="17" t="s">
        <v>48</v>
      </c>
      <c r="B18" s="18"/>
      <c r="C18" s="18"/>
      <c r="D18" s="18"/>
      <c r="E18" s="18"/>
      <c r="F18" s="18"/>
      <c r="G18" s="18"/>
      <c r="H18" s="18"/>
      <c r="I18" s="18"/>
    </row>
  </sheetData>
  <mergeCells count="6">
    <mergeCell ref="A1:I1"/>
    <mergeCell ref="C17:I17"/>
    <mergeCell ref="A18:I18"/>
    <mergeCell ref="A3:A5"/>
    <mergeCell ref="A6:A8"/>
    <mergeCell ref="A10:A16"/>
  </mergeCells>
  <pageMargins left="0.472222222222222" right="0.354166666666667" top="0.629861111111111" bottom="1" header="0.314583333333333" footer="0.5"/>
  <pageSetup paperSize="9" scale="65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爱图仕手机方案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Apple</dc:creator>
  <cp:lastModifiedBy>Administrator</cp:lastModifiedBy>
  <dcterms:created xsi:type="dcterms:W3CDTF">2019-11-01T05:20:00Z</dcterms:created>
  <dcterms:modified xsi:type="dcterms:W3CDTF">2024-05-24T05:28:47Z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4722C4C6F2CF4950812536CE7610FF1B</vt:lpwstr>
  </property>
  <property fmtid="{D5CDD505-2E9C-101B-9397-08002B2CF9AE}" pid="3" name="KSOProductBuildVer">
    <vt:lpwstr>2052-11.8.2.12162</vt:lpwstr>
  </property>
</Properties>
</file>