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/>
  </bookViews>
  <sheets>
    <sheet name="报价单" sheetId="1" r:id="rId1"/>
  </sheets>
  <definedNames>
    <definedName name="_xlnm._FilterDatabase" localSheetId="0" hidden="1">报价单!#REF!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9" name="ID_B3454E9885CF4C4EA8FC6326EB3EAF25"/>
        <xdr:cNvPicPr>
          <a:picLocks noChangeAspect="1"/>
        </xdr:cNvPicPr>
      </xdr:nvPicPr>
      <xdr:blipFill>
        <a:blip r:embed="rId1"/>
        <a:srcRect r="52174"/>
        <a:stretch>
          <a:fillRect/>
        </a:stretch>
      </xdr:blipFill>
      <xdr:spPr>
        <a:xfrm>
          <a:off x="7717155" y="30935295"/>
          <a:ext cx="1107440" cy="11360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D4AF42DA1C7C4F429D288E95C5E6E9DD" descr="NX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82815" y="4020820"/>
          <a:ext cx="2180590" cy="1514475"/>
        </a:xfrm>
        <a:prstGeom prst="rect">
          <a:avLst/>
        </a:prstGeom>
      </xdr:spPr>
    </xdr:pic>
  </etc:cellImage>
  <etc:cellImage>
    <xdr:pic>
      <xdr:nvPicPr>
        <xdr:cNvPr id="6" name="ID_E69BC77BCF8C4402AA1D55881BF5B3E3" descr="5"/>
        <xdr:cNvPicPr/>
      </xdr:nvPicPr>
      <xdr:blipFill>
        <a:blip r:embed="rId3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14" name="ID_5D71DF3C997D4E98A558368FC9813D4E" descr="NXX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82815" y="3136900"/>
          <a:ext cx="2211705" cy="1250950"/>
        </a:xfrm>
        <a:prstGeom prst="rect">
          <a:avLst/>
        </a:prstGeom>
      </xdr:spPr>
    </xdr:pic>
  </etc:cellImage>
  <etc:cellImage>
    <xdr:pic>
      <xdr:nvPicPr>
        <xdr:cNvPr id="12" name="ID_C8CFF50C50FA45D49E159EF44C3D6D0F"/>
        <xdr:cNvPicPr>
          <a:picLocks noChangeAspect="1"/>
        </xdr:cNvPicPr>
      </xdr:nvPicPr>
      <xdr:blipFill>
        <a:blip r:embed="rId5" r:link="rId6"/>
        <a:stretch>
          <a:fillRect/>
        </a:stretch>
      </xdr:blipFill>
      <xdr:spPr>
        <a:xfrm>
          <a:off x="7282815" y="5641340"/>
          <a:ext cx="1671955" cy="1245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063CF004730A43878086E728B875BE04" descr="8"/>
        <xdr:cNvPicPr/>
      </xdr:nvPicPr>
      <xdr:blipFill>
        <a:blip r:embed="rId7"/>
        <a:stretch>
          <a:fillRect/>
        </a:stretch>
      </xdr:blipFill>
      <xdr:spPr>
        <a:xfrm>
          <a:off x="0" y="0"/>
          <a:ext cx="1566545" cy="10058400"/>
        </a:xfrm>
        <a:prstGeom prst="rect">
          <a:avLst/>
        </a:prstGeom>
      </xdr:spPr>
    </xdr:pic>
  </etc:cellImage>
  <etc:cellImage>
    <xdr:pic>
      <xdr:nvPicPr>
        <xdr:cNvPr id="13" name="ID_08E947406A9642149C85E36DFD8C31F6"/>
        <xdr:cNvPicPr>
          <a:picLocks noChangeAspect="1"/>
        </xdr:cNvPicPr>
      </xdr:nvPicPr>
      <xdr:blipFill>
        <a:blip r:embed="rId8" r:link="rId6"/>
        <a:stretch>
          <a:fillRect/>
        </a:stretch>
      </xdr:blipFill>
      <xdr:spPr>
        <a:xfrm>
          <a:off x="7282815" y="4757420"/>
          <a:ext cx="99377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3535A87643EE42D88339A0D97E9FBA18"/>
        <xdr:cNvPicPr>
          <a:picLocks noChangeAspect="1"/>
        </xdr:cNvPicPr>
      </xdr:nvPicPr>
      <xdr:blipFill>
        <a:blip r:embed="rId9" r:link="rId6"/>
        <a:stretch>
          <a:fillRect/>
        </a:stretch>
      </xdr:blipFill>
      <xdr:spPr>
        <a:xfrm>
          <a:off x="7282815" y="6525260"/>
          <a:ext cx="909320" cy="1044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B968C251D0B9478ABB92A9D5309343FB"/>
        <xdr:cNvPicPr>
          <a:picLocks noChangeAspect="1"/>
        </xdr:cNvPicPr>
      </xdr:nvPicPr>
      <xdr:blipFill>
        <a:blip r:embed="rId10" r:link="rId6"/>
        <a:stretch>
          <a:fillRect/>
        </a:stretch>
      </xdr:blipFill>
      <xdr:spPr>
        <a:xfrm>
          <a:off x="7282815" y="7998460"/>
          <a:ext cx="889635" cy="1209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9BC39B8875F467AB71AF7E943AEDDE3"/>
        <xdr:cNvPicPr>
          <a:picLocks noChangeAspect="1"/>
        </xdr:cNvPicPr>
      </xdr:nvPicPr>
      <xdr:blipFill>
        <a:blip r:embed="rId11" r:link="rId6"/>
        <a:stretch>
          <a:fillRect/>
        </a:stretch>
      </xdr:blipFill>
      <xdr:spPr>
        <a:xfrm>
          <a:off x="7282815" y="7261860"/>
          <a:ext cx="1323340" cy="1194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D10121749A314794AC3213CF17206360"/>
        <xdr:cNvPicPr>
          <a:picLocks noChangeAspect="1"/>
        </xdr:cNvPicPr>
      </xdr:nvPicPr>
      <xdr:blipFill>
        <a:blip r:embed="rId12" r:link="rId6"/>
        <a:stretch>
          <a:fillRect/>
        </a:stretch>
      </xdr:blipFill>
      <xdr:spPr>
        <a:xfrm>
          <a:off x="7438390" y="8884920"/>
          <a:ext cx="928370" cy="123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25D9355ACF34778BE97661F7402B7F0"/>
        <xdr:cNvPicPr>
          <a:picLocks noChangeAspect="1"/>
        </xdr:cNvPicPr>
      </xdr:nvPicPr>
      <xdr:blipFill>
        <a:blip r:embed="rId13" r:link="rId6"/>
        <a:stretch>
          <a:fillRect/>
        </a:stretch>
      </xdr:blipFill>
      <xdr:spPr>
        <a:xfrm>
          <a:off x="7282815" y="10208260"/>
          <a:ext cx="739775" cy="1702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402CB588CDB43C3842A65E8E5A609DA"/>
        <xdr:cNvPicPr>
          <a:picLocks noChangeAspect="1"/>
        </xdr:cNvPicPr>
      </xdr:nvPicPr>
      <xdr:blipFill>
        <a:blip r:embed="rId14" r:link="rId6"/>
        <a:stretch>
          <a:fillRect/>
        </a:stretch>
      </xdr:blipFill>
      <xdr:spPr>
        <a:xfrm>
          <a:off x="7282815" y="10944860"/>
          <a:ext cx="917575" cy="1288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63C4D532504942D3A3EC88920D9D180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282815" y="11584940"/>
          <a:ext cx="3558540" cy="3916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ABCC02DA95FC4DB09E73ADD4DA473DAD" descr="3"/>
        <xdr:cNvPicPr/>
      </xdr:nvPicPr>
      <xdr:blipFill>
        <a:blip r:embed="rId16"/>
        <a:stretch>
          <a:fillRect/>
        </a:stretch>
      </xdr:blipFill>
      <xdr:spPr>
        <a:xfrm>
          <a:off x="0" y="0"/>
          <a:ext cx="3660140" cy="10058400"/>
        </a:xfrm>
        <a:prstGeom prst="rect">
          <a:avLst/>
        </a:prstGeom>
      </xdr:spPr>
    </xdr:pic>
  </etc:cellImage>
  <etc:cellImage>
    <xdr:pic>
      <xdr:nvPicPr>
        <xdr:cNvPr id="3" name="ID_27BF9342C76448ACB5B91E90AA4E2C73" descr="4"/>
        <xdr:cNvPicPr/>
      </xdr:nvPicPr>
      <xdr:blipFill>
        <a:blip r:embed="rId17"/>
        <a:stretch>
          <a:fillRect/>
        </a:stretch>
      </xdr:blipFill>
      <xdr:spPr>
        <a:xfrm>
          <a:off x="0" y="0"/>
          <a:ext cx="6858000" cy="9144000"/>
        </a:xfrm>
        <a:prstGeom prst="rect">
          <a:avLst/>
        </a:prstGeom>
      </xdr:spPr>
    </xdr:pic>
  </etc:cellImage>
  <etc:cellImage>
    <xdr:pic>
      <xdr:nvPicPr>
        <xdr:cNvPr id="7" name="ID_49A082CA309547D994A625A11A8ED375" descr="6"/>
        <xdr:cNvPicPr/>
      </xdr:nvPicPr>
      <xdr:blipFill>
        <a:blip r:embed="rId18"/>
        <a:stretch>
          <a:fillRect/>
        </a:stretch>
      </xdr:blipFill>
      <xdr:spPr>
        <a:xfrm>
          <a:off x="0" y="0"/>
          <a:ext cx="6616700" cy="10058400"/>
        </a:xfrm>
        <a:prstGeom prst="rect">
          <a:avLst/>
        </a:prstGeom>
      </xdr:spPr>
    </xdr:pic>
  </etc:cellImage>
  <etc:cellImage>
    <xdr:pic>
      <xdr:nvPicPr>
        <xdr:cNvPr id="17" name="ID_7839D6B74381461AA77F6A048E3BD5F8" descr="7"/>
        <xdr:cNvPicPr/>
      </xdr:nvPicPr>
      <xdr:blipFill>
        <a:blip r:embed="rId19"/>
        <a:stretch>
          <a:fillRect/>
        </a:stretch>
      </xdr:blipFill>
      <xdr:spPr>
        <a:xfrm>
          <a:off x="0" y="0"/>
          <a:ext cx="4724400" cy="5005705"/>
        </a:xfrm>
        <a:prstGeom prst="rect">
          <a:avLst/>
        </a:prstGeom>
      </xdr:spPr>
    </xdr:pic>
  </etc:cellImage>
  <etc:cellImage>
    <xdr:pic>
      <xdr:nvPicPr>
        <xdr:cNvPr id="19" name="ID_EAF3DC4DC5FA4EDF9D432E3D20F0D490" descr="10"/>
        <xdr:cNvPicPr/>
      </xdr:nvPicPr>
      <xdr:blipFill>
        <a:blip r:embed="rId20"/>
        <a:stretch>
          <a:fillRect/>
        </a:stretch>
      </xdr:blipFill>
      <xdr:spPr>
        <a:xfrm>
          <a:off x="0" y="0"/>
          <a:ext cx="5715000" cy="7620000"/>
        </a:xfrm>
        <a:prstGeom prst="rect">
          <a:avLst/>
        </a:prstGeom>
      </xdr:spPr>
    </xdr:pic>
  </etc:cellImage>
  <etc:cellImage>
    <xdr:pic>
      <xdr:nvPicPr>
        <xdr:cNvPr id="20" name="ID_CBDBB3FE8AC949A68D674B171DCA2C30" descr="11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15220" cy="10057765"/>
        </a:xfrm>
        <a:prstGeom prst="rect">
          <a:avLst/>
        </a:prstGeom>
      </xdr:spPr>
    </xdr:pic>
  </etc:cellImage>
  <etc:cellImage>
    <xdr:pic>
      <xdr:nvPicPr>
        <xdr:cNvPr id="21" name="ID_8070FC8F6E1B4A64A5AE23DD2F367F27" descr="16"/>
        <xdr:cNvPicPr/>
      </xdr:nvPicPr>
      <xdr:blipFill>
        <a:blip r:embed="rId22"/>
        <a:stretch>
          <a:fillRect/>
        </a:stretch>
      </xdr:blipFill>
      <xdr:spPr>
        <a:xfrm>
          <a:off x="0" y="0"/>
          <a:ext cx="2850515" cy="10058400"/>
        </a:xfrm>
        <a:prstGeom prst="rect">
          <a:avLst/>
        </a:prstGeom>
      </xdr:spPr>
    </xdr:pic>
  </etc:cellImage>
  <etc:cellImage>
    <xdr:pic>
      <xdr:nvPicPr>
        <xdr:cNvPr id="22" name="ID_E8F4621230C34B5CAE12AC5174003EA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717155" y="21511895"/>
          <a:ext cx="1275715" cy="81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B1B50495CE2B415EA4C1BCC26CC0184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717155" y="22692995"/>
          <a:ext cx="1243965" cy="824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C84D557F355E4C8EA03DED7DC52ED78C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17155" y="23556595"/>
          <a:ext cx="930275" cy="86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A5704CFF3C084BE18ECFC79C1B746A2D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717155" y="24483695"/>
          <a:ext cx="1153795" cy="152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6A5B1F0BB35240298A579B90AA71CB3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17155" y="26223595"/>
          <a:ext cx="982980" cy="1479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C384E734C18142F0A7B9097BCED91B61"/>
        <xdr:cNvPicPr>
          <a:picLocks noChangeAspect="1"/>
        </xdr:cNvPicPr>
      </xdr:nvPicPr>
      <xdr:blipFill>
        <a:blip r:embed="rId28"/>
        <a:srcRect r="50571"/>
        <a:stretch>
          <a:fillRect/>
        </a:stretch>
      </xdr:blipFill>
      <xdr:spPr>
        <a:xfrm>
          <a:off x="7717155" y="27544395"/>
          <a:ext cx="1059815" cy="1139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ACD9A1C489BE40A8BB1C27DE80D2160D"/>
        <xdr:cNvPicPr>
          <a:picLocks noChangeAspect="1"/>
        </xdr:cNvPicPr>
      </xdr:nvPicPr>
      <xdr:blipFill>
        <a:blip r:embed="rId29"/>
        <a:srcRect r="61457"/>
        <a:stretch>
          <a:fillRect/>
        </a:stretch>
      </xdr:blipFill>
      <xdr:spPr>
        <a:xfrm>
          <a:off x="7717155" y="28407995"/>
          <a:ext cx="1109980" cy="1144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A26DF14E360046ABABB41FDE49953851"/>
        <xdr:cNvPicPr>
          <a:picLocks noChangeAspect="1"/>
        </xdr:cNvPicPr>
      </xdr:nvPicPr>
      <xdr:blipFill>
        <a:blip r:embed="rId30"/>
        <a:srcRect r="53272"/>
        <a:stretch>
          <a:fillRect/>
        </a:stretch>
      </xdr:blipFill>
      <xdr:spPr>
        <a:xfrm>
          <a:off x="7717155" y="30097095"/>
          <a:ext cx="1042670" cy="106616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<sst xmlns="http://schemas.openxmlformats.org/spreadsheetml/2006/main" count="103" uniqueCount="79">
  <si>
    <t>吐鲁番市中等职业技术学校</t>
  </si>
  <si>
    <t xml:space="preserve"> 技能大赛服装采购项目-报价单</t>
  </si>
  <si>
    <r>
      <rPr>
        <b/>
        <sz val="14"/>
        <color rgb="FF000000"/>
        <rFont val="宋体"/>
        <charset val="134"/>
      </rPr>
      <t>参与报价供应商名称：</t>
    </r>
    <r>
      <rPr>
        <b/>
        <u/>
        <sz val="14"/>
        <color rgb="FF000000"/>
        <rFont val="宋体"/>
        <charset val="134"/>
      </rPr>
      <t xml:space="preserve">                                              </t>
    </r>
    <r>
      <rPr>
        <b/>
        <sz val="14"/>
        <color rgb="FF000000"/>
        <rFont val="宋体"/>
        <charset val="134"/>
      </rPr>
      <t>（盖公章）</t>
    </r>
  </si>
  <si>
    <r>
      <rPr>
        <b/>
        <sz val="14"/>
        <color rgb="FF000000"/>
        <rFont val="宋体"/>
        <charset val="134"/>
      </rPr>
      <t>供应商联系人姓名：</t>
    </r>
    <r>
      <rPr>
        <b/>
        <u/>
        <sz val="14"/>
        <color rgb="FF000000"/>
        <rFont val="宋体"/>
        <charset val="134"/>
      </rPr>
      <t xml:space="preserve">                            </t>
    </r>
  </si>
  <si>
    <r>
      <rPr>
        <b/>
        <sz val="14"/>
        <color rgb="FF000000"/>
        <rFont val="宋体"/>
        <charset val="134"/>
      </rPr>
      <t>供应商联系人电话号码：</t>
    </r>
    <r>
      <rPr>
        <b/>
        <u/>
        <sz val="14"/>
        <color rgb="FF000000"/>
        <rFont val="宋体"/>
        <charset val="134"/>
      </rPr>
      <t xml:space="preserve">                        </t>
    </r>
  </si>
  <si>
    <t>序号</t>
  </si>
  <si>
    <t>商品名称</t>
  </si>
  <si>
    <t>规格型号或技术参数配置</t>
  </si>
  <si>
    <t>品牌及产地</t>
  </si>
  <si>
    <t>制造商名称</t>
  </si>
  <si>
    <t>采购
数量</t>
  </si>
  <si>
    <t>计量
单位</t>
  </si>
  <si>
    <t xml:space="preserve">
单价(元)</t>
  </si>
  <si>
    <t xml:space="preserve">
金额(元)</t>
  </si>
  <si>
    <t>参考图片</t>
  </si>
  <si>
    <t>民族长靴</t>
  </si>
  <si>
    <t>靴底厚3-5cm，靴筒高30cm；鞋底：橡胶；鞋面：绒面；颜色：黑，有祥云图案；鞋码：40—45；是否定制：是用途：舞台表演</t>
  </si>
  <si>
    <t>双</t>
  </si>
  <si>
    <t>生活装男鞋</t>
  </si>
  <si>
    <t>靴底厚3-5cm：鞋面材质：混合材质，鞋底：橡胶，鞋头款式；圆头，颜色；白色；用途：舞台表演</t>
  </si>
  <si>
    <t>生活装裤子（男）</t>
  </si>
  <si>
    <t xml:space="preserve">服装版型：直筒型；适用场景：日常；材质成分：聚酯纤维100%；款式：工装裤；颜色：红色；是否定制：是；模特：肩宽 49cm 臂长64cm 腰围85cm 胸围100cm腿长94cm </t>
  </si>
  <si>
    <t>套</t>
  </si>
  <si>
    <t>生活装男包</t>
  </si>
  <si>
    <t>旅行袋类型：提包型；里料材质：涤纶；材质成分：PU；肩带样式：单根；材质工艺：印花；图案:supreme;颜色:红色</t>
  </si>
  <si>
    <t>男生帽子</t>
  </si>
  <si>
    <t>主要材质：棉；款式：棒球帽；帽檐款式：大檐帽；顶款式：圆顶；颜色：红色;适用场景:日常穿戴：用途：舞台表演</t>
  </si>
  <si>
    <t>顶</t>
  </si>
  <si>
    <t>泳装（男）</t>
  </si>
  <si>
    <t>款式：三角泳裤；材质:锦纶,氨纶;适用场景:舞台表演；是否可定制：是；尺码可选</t>
  </si>
  <si>
    <t>体操服</t>
  </si>
  <si>
    <t>上下装分类：芭蕾舞连体服；面料：LYCRA莱卡;尺码：S M XS；颜色分类：猎户星座Orion【后拉链款】用途：舞台表演</t>
  </si>
  <si>
    <t>三分库</t>
  </si>
  <si>
    <t>面料：棉;尺码:130,140,150,XXL,XXXL,S,M,L,XL；颜色分类:黑色低腰一分裤,黑色中腰三分裤；用途：舞台表演</t>
  </si>
  <si>
    <t>男生盛装</t>
  </si>
  <si>
    <t xml:space="preserve">材质：纯棉、丝绸、仿花罗、用途：舞台表演；是否可定制：是；尺码可选;模特：肩宽 49 臂长64 腰围85 胸围100腿长94 </t>
  </si>
  <si>
    <t>维吾尔族服装</t>
  </si>
  <si>
    <t xml:space="preserve">材质：纯棉、丝绸、仿花罗、用途：舞台表演；是否定制：是；尺码可选模特：肩宽 49 臂长64 腰围85 胸围100 腿长94 </t>
  </si>
  <si>
    <t>生活装衣服（男）</t>
  </si>
  <si>
    <t>面料分类：棉毛布；材质成分：棉100%;用途：舞台表演，尺码可选</t>
  </si>
  <si>
    <t>高跟鞋</t>
  </si>
  <si>
    <t>鞋面：漆面；内里：羊皮；垫脚：羊皮；大底;橡胶底红底）跟高：10cm；鞋码：39码</t>
  </si>
  <si>
    <t>小白鞋</t>
  </si>
  <si>
    <t>白色7cm百搭休闲鞋39码（帮面材质：网纱混合材质；内里材质：网纱；大底材质：橡胶）</t>
  </si>
  <si>
    <t>汉服鞋</t>
  </si>
  <si>
    <t>鞋面材质：棉布；鞋底材质：橡胶底；图案设计：双面绣花图案、立体刺绣、手工钉珠；鞋码：39码；跟高：10cm 是否定制：是</t>
  </si>
  <si>
    <t>女生盛装</t>
  </si>
  <si>
    <t>重工刺绣旗袍裙 材质：纯棉、丝绸、蕾丝；肩领：立领；版型：修身长款；可拆卸披肩  是否定制：是</t>
  </si>
  <si>
    <t>金色羽毛天使翅膀</t>
  </si>
  <si>
    <t>材质：鹅毛、尺寸：140cm、净重：1.5kg、颜色：金色 是否定制：是</t>
  </si>
  <si>
    <t>只</t>
  </si>
  <si>
    <t>中式古风头饰</t>
  </si>
  <si>
    <t>材质：合金、琉璃、贝珠、金、银；工艺：电镀合金、手工制作；场合：日常佩戴、汉服配饰；包括：1.凤冠、2.凤钗、3.耳夹、4.流苏等；克重不少于500g；是否定制：是</t>
  </si>
  <si>
    <t>玫粉色单肩背带裤</t>
  </si>
  <si>
    <t>面料：纯棉;款式;宽松直筒工装阔腿裤;肩带可调节</t>
  </si>
  <si>
    <t>黑色连帽纯色卫衣</t>
  </si>
  <si>
    <t>面料：65%棉35%聚酯纤维、厚度适中、柔软、微弹、中长度、宽松</t>
  </si>
  <si>
    <t>泳装（女）</t>
  </si>
  <si>
    <t>黑色三角比基尼；材质：涤纶；背扣位置：3格调节；胸垫：上薄下厚</t>
  </si>
  <si>
    <t>幼师工作服卫衣裤子套装</t>
  </si>
  <si>
    <t>款式：不带帽卫衣；版型：宽松型；材质：纯棉、针织布；颜色：粉色：尺码可选：一件S码，两件M码；一件L码；一件4XL码， 秋冬季棒球服订制加厚外套女</t>
  </si>
  <si>
    <t>件</t>
  </si>
  <si>
    <t>幼师工作服卫衣裤</t>
  </si>
  <si>
    <t>裤脚包边，处理平整；是否定制：是，黑色 s码1件；M码两件；L码一件；4XL码 1件。材质：纯棉</t>
  </si>
  <si>
    <t>宽松韩版拼接百褶连衣裙 针织背心套装学院风校服</t>
  </si>
  <si>
    <t xml:space="preserve"> 女B01蓝背心+雾霾蓝连衣裙+灰白格领带+徽章 用途：学生比赛服装           是否定制：否  L码1件；XL码1件</t>
  </si>
  <si>
    <t>京剧戏服</t>
  </si>
  <si>
    <t>凤冠霞披贵妃醉酒服全套：勾镶边女蟒、好绉水袖、回纹牡丹腰包、五凤凤冠、祥龙凤玉带、仿真发片子、三圈七星组合、五两线帘、网巾绑头带（包含水纱）、金扇5寸、好平底彩鞋两双（40码、36码）、茶花两朵；面料为：全棉、身高168cm一套、160cm一套、共计2套</t>
  </si>
  <si>
    <t>卖水戏服京剧皎月蓝165cm全套：袄裙裤、女短坎、花腰巾、头套（非模特款）、彩鞋红色（38码）、五两线帘、金扇（金黄色）、手帕（红色）</t>
  </si>
  <si>
    <t>布鞋</t>
  </si>
  <si>
    <t>新四军八路军红军黑色布鞋;千层底、全棉、42码</t>
  </si>
  <si>
    <t>哈萨克族舞蹈舞台服饰长款大裙摆</t>
  </si>
  <si>
    <t xml:space="preserve">
涤纶绒面哈萨克族服饰、带粉色羽毛帽子身高163cm、体重55kg</t>
  </si>
  <si>
    <t>红缨枪</t>
  </si>
  <si>
    <t>红缨枪红色花戏曲京剧道具刀马旦武术棍红缨枪 木质化纤红英、白光镀胶枪头、纯棉人字带；枪全长：180cm</t>
  </si>
  <si>
    <t>把</t>
  </si>
  <si>
    <t>戏剧男刀京剧戏曲道具武术木制刀</t>
  </si>
  <si>
    <t>戏剧男刀京剧戏曲道具武术木制刀;材质：木材；刀长：100cm</t>
  </si>
  <si>
    <t xml:space="preserve"> 报价合计（元）：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</si>
</sst>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name val="宋体"/>
      <charset val="134"/>
    </font>
    <font>
      <b/>
      <sz val="20"/>
      <color rgb="FF000000"/>
      <name val="宋体"/>
      <charset val="134"/>
    </font>
    <font>
      <b/>
      <sz val="14"/>
      <color rgb="FF000000"/>
      <name val="宋体"/>
      <charset val="134"/>
    </font>
    <font>
      <b/>
      <sz val="14"/>
      <name val="方正仿宋_GBK"/>
      <charset val="134"/>
    </font>
    <font>
      <sz val="14"/>
      <name val="宋体"/>
      <charset val="134"/>
    </font>
    <font>
      <sz val="12"/>
      <name val="宋体"/>
      <charset val="134"/>
    </font>
    <font>
      <sz val="12"/>
      <color rgb="FF000000"/>
      <name val="宋体"/>
      <charset val="134"/>
    </font>
    <font>
      <sz val="12"/>
      <color theme="1"/>
      <name val="宋体"/>
      <charset val="134"/>
    </font>
    <font>
      <sz val="11"/>
      <color rgb="FFFF0000"/>
      <name val="宋体"/>
      <charset val="134"/>
    </font>
    <font>
      <sz val="11"/>
      <color theme="1"/>
      <name val="宋体"/>
      <charset val="134"/>
      <scheme val="minor"/>
    </font>
    <font>
      <b/>
      <sz val="14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u/>
      <sz val="14"/>
      <color rgb="FF00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9" fillId="2" borderId="3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8" fillId="0" borderId="5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6" applyNumberFormat="0" applyAlignment="0" applyProtection="0">
      <alignment vertical="center"/>
    </xf>
    <xf numFmtId="0" fontId="20" fillId="4" borderId="7" applyNumberFormat="0" applyAlignment="0" applyProtection="0">
      <alignment vertical="center"/>
    </xf>
    <xf numFmtId="0" fontId="21" fillId="4" borderId="6" applyNumberFormat="0" applyAlignment="0" applyProtection="0">
      <alignment vertical="center"/>
    </xf>
    <xf numFmtId="0" fontId="22" fillId="5" borderId="8" applyNumberFormat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20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justify" vertical="center" wrapText="1"/>
    </xf>
    <xf numFmtId="0" fontId="2" fillId="0" borderId="2" xfId="0" applyFont="1" applyFill="1" applyBorder="1" applyAlignment="1">
      <alignment horizontal="right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right" vertical="center" wrapText="1"/>
    </xf>
    <xf numFmtId="0" fontId="4" fillId="0" borderId="1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horizontal="justify" vertical="center" wrapText="1"/>
    </xf>
    <xf numFmtId="0" fontId="7" fillId="0" borderId="1" xfId="0" applyFont="1" applyFill="1" applyBorder="1" applyAlignment="1">
      <alignment vertical="center" wrapText="1"/>
    </xf>
    <xf numFmtId="0" fontId="8" fillId="0" borderId="0" xfId="0" applyFont="1" applyFill="1">
      <alignment vertical="center"/>
    </xf>
    <xf numFmtId="0" fontId="9" fillId="0" borderId="1" xfId="0" applyFont="1" applyFill="1" applyBorder="1" applyAlignme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0" fillId="0" borderId="1" xfId="0" applyFill="1" applyBorder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png"/><Relationship Id="rId7" Type="http://schemas.openxmlformats.org/officeDocument/2006/relationships/image" Target="media/image6.jpeg"/><Relationship Id="rId6" Type="http://schemas.openxmlformats.org/officeDocument/2006/relationships/image" Target="NULL" TargetMode="External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0" Type="http://schemas.openxmlformats.org/officeDocument/2006/relationships/image" Target="media/image29.png"/><Relationship Id="rId3" Type="http://schemas.openxmlformats.org/officeDocument/2006/relationships/image" Target="media/image3.jpeg"/><Relationship Id="rId29" Type="http://schemas.openxmlformats.org/officeDocument/2006/relationships/image" Target="media/image28.png"/><Relationship Id="rId28" Type="http://schemas.openxmlformats.org/officeDocument/2006/relationships/image" Target="media/image27.png"/><Relationship Id="rId27" Type="http://schemas.openxmlformats.org/officeDocument/2006/relationships/image" Target="media/image26.png"/><Relationship Id="rId26" Type="http://schemas.openxmlformats.org/officeDocument/2006/relationships/image" Target="media/image25.png"/><Relationship Id="rId25" Type="http://schemas.openxmlformats.org/officeDocument/2006/relationships/image" Target="media/image24.png"/><Relationship Id="rId24" Type="http://schemas.openxmlformats.org/officeDocument/2006/relationships/image" Target="media/image23.png"/><Relationship Id="rId23" Type="http://schemas.openxmlformats.org/officeDocument/2006/relationships/image" Target="media/image22.pn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media/image2.jpeg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png"/><Relationship Id="rId14" Type="http://schemas.openxmlformats.org/officeDocument/2006/relationships/image" Target="media/image13.jpeg"/><Relationship Id="rId13" Type="http://schemas.openxmlformats.org/officeDocument/2006/relationships/image" Target="media/image12.png"/><Relationship Id="rId12" Type="http://schemas.openxmlformats.org/officeDocument/2006/relationships/image" Target="media/image11.jpeg"/><Relationship Id="rId11" Type="http://schemas.openxmlformats.org/officeDocument/2006/relationships/image" Target="media/image10.png"/><Relationship Id="rId10" Type="http://schemas.openxmlformats.org/officeDocument/2006/relationships/image" Target="media/image9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customXml" Target="../customXml/item2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8"/>
  <sheetViews>
    <sheetView tabSelected="1" zoomScale="90" zoomScaleNormal="90" workbookViewId="0">
      <selection activeCell="A2" sqref="A2:J2"/>
    </sheetView>
  </sheetViews>
  <sheetFormatPr defaultColWidth="9" defaultRowHeight="14.4"/>
  <cols>
    <col min="1" max="1" width="6.62962962962963" style="1" customWidth="1"/>
    <col min="2" max="2" width="11.1111111111111" style="1" customWidth="1"/>
    <col min="3" max="3" width="35.1759259259259" style="1" customWidth="1"/>
    <col min="4" max="4" width="9.57407407407407" style="1" customWidth="1"/>
    <col min="5" max="5" width="9.25925925925926" style="1" customWidth="1"/>
    <col min="6" max="6" width="7.64814814814815" style="1" customWidth="1"/>
    <col min="7" max="7" width="7.53703703703704" style="1" customWidth="1"/>
    <col min="8" max="8" width="9.02777777777778" style="1" customWidth="1"/>
    <col min="9" max="9" width="9.44444444444444" style="1" customWidth="1"/>
    <col min="10" max="10" width="19.4907407407407" style="1" customWidth="1"/>
    <col min="11" max="16384" width="9" style="1"/>
  </cols>
  <sheetData>
    <row r="1" ht="25.8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25.8" spans="1:10">
      <c r="A2" s="3" t="s">
        <v>1</v>
      </c>
      <c r="B2" s="2"/>
      <c r="C2" s="2"/>
      <c r="D2" s="2"/>
      <c r="E2" s="2"/>
      <c r="F2" s="2"/>
      <c r="G2" s="2"/>
      <c r="H2" s="2"/>
      <c r="I2" s="2"/>
      <c r="J2" s="2"/>
    </row>
    <row r="3" ht="45" customHeight="1" spans="1:10">
      <c r="A3" s="4" t="s">
        <v>2</v>
      </c>
      <c r="B3" s="4"/>
      <c r="C3" s="4"/>
      <c r="D3" s="4"/>
      <c r="E3" s="4"/>
      <c r="F3" s="4"/>
      <c r="G3" s="4"/>
      <c r="H3" s="4"/>
      <c r="I3" s="4"/>
      <c r="J3" s="4"/>
    </row>
    <row r="4" ht="38" customHeight="1" spans="1:10">
      <c r="A4" s="4" t="s">
        <v>3</v>
      </c>
      <c r="B4" s="4"/>
      <c r="C4" s="4"/>
      <c r="D4" s="4"/>
      <c r="E4" s="4"/>
      <c r="F4" s="4"/>
      <c r="G4" s="4"/>
      <c r="H4" s="4"/>
      <c r="I4" s="4"/>
      <c r="J4" s="4"/>
    </row>
    <row r="5" ht="37" customHeight="1" spans="1:10">
      <c r="A5" s="4" t="s">
        <v>4</v>
      </c>
      <c r="B5" s="4"/>
      <c r="C5" s="4"/>
      <c r="D5" s="4"/>
      <c r="E5" s="4"/>
      <c r="F5" s="4"/>
      <c r="G5" s="4"/>
      <c r="H5" s="4"/>
      <c r="I5" s="4"/>
      <c r="J5" s="4"/>
    </row>
    <row r="6" ht="52.2" spans="1:10">
      <c r="A6" s="5" t="s">
        <v>5</v>
      </c>
      <c r="B6" s="5" t="s">
        <v>6</v>
      </c>
      <c r="C6" s="5" t="s">
        <v>7</v>
      </c>
      <c r="D6" s="6" t="s">
        <v>8</v>
      </c>
      <c r="E6" s="6" t="s">
        <v>9</v>
      </c>
      <c r="F6" s="5" t="s">
        <v>10</v>
      </c>
      <c r="G6" s="5" t="s">
        <v>11</v>
      </c>
      <c r="H6" s="5" t="s">
        <v>12</v>
      </c>
      <c r="I6" s="5" t="s">
        <v>13</v>
      </c>
      <c r="J6" s="7" t="s">
        <v>14</v>
      </c>
    </row>
    <row r="7" ht="87" spans="1:10">
      <c r="A7" s="7">
        <v>1</v>
      </c>
      <c r="B7" s="7" t="s">
        <v>15</v>
      </c>
      <c r="C7" s="8" t="s">
        <v>16</v>
      </c>
      <c r="D7" s="9"/>
      <c r="E7" s="9"/>
      <c r="F7" s="7">
        <v>1</v>
      </c>
      <c r="G7" s="7" t="s">
        <v>17</v>
      </c>
      <c r="H7" s="10"/>
      <c r="I7" s="10"/>
      <c r="J7" s="17" t="str">
        <f>_xlfn.DISPIMG("ID_5D71DF3C997D4E98A558368FC9813D4E",1)</f>
        <v>=DISPIMG("ID_5D71DF3C997D4E98A558368FC9813D4E",1)</v>
      </c>
    </row>
    <row r="8" ht="82" customHeight="1" spans="1:10">
      <c r="A8" s="7">
        <v>2</v>
      </c>
      <c r="B8" s="7" t="s">
        <v>18</v>
      </c>
      <c r="C8" s="8" t="s">
        <v>19</v>
      </c>
      <c r="D8" s="11"/>
      <c r="E8" s="11"/>
      <c r="F8" s="7">
        <v>1</v>
      </c>
      <c r="G8" s="7" t="s">
        <v>17</v>
      </c>
      <c r="H8" s="12"/>
      <c r="I8" s="18"/>
      <c r="J8" s="17" t="str">
        <f>_xlfn.DISPIMG("ID_D4AF42DA1C7C4F429D288E95C5E6E9DD",1)</f>
        <v>=DISPIMG("ID_D4AF42DA1C7C4F429D288E95C5E6E9DD",1)</v>
      </c>
    </row>
    <row r="9" ht="139" customHeight="1" spans="1:10">
      <c r="A9" s="7">
        <v>3</v>
      </c>
      <c r="B9" s="7" t="s">
        <v>20</v>
      </c>
      <c r="C9" s="8" t="s">
        <v>21</v>
      </c>
      <c r="D9" s="11"/>
      <c r="E9" s="11"/>
      <c r="F9" s="7">
        <v>1</v>
      </c>
      <c r="G9" s="7" t="s">
        <v>22</v>
      </c>
      <c r="H9" s="12"/>
      <c r="I9" s="18"/>
      <c r="J9" s="17" t="str">
        <f>_xlfn.DISPIMG("ID_08E947406A9642149C85E36DFD8C31F6",1)</f>
        <v>=DISPIMG("ID_08E947406A9642149C85E36DFD8C31F6",1)</v>
      </c>
    </row>
    <row r="10" ht="99.85" spans="1:10">
      <c r="A10" s="7">
        <v>4</v>
      </c>
      <c r="B10" s="7" t="s">
        <v>23</v>
      </c>
      <c r="C10" s="13" t="s">
        <v>24</v>
      </c>
      <c r="D10" s="9"/>
      <c r="E10" s="9"/>
      <c r="F10" s="7">
        <v>1</v>
      </c>
      <c r="G10" s="7" t="s">
        <v>22</v>
      </c>
      <c r="H10" s="12"/>
      <c r="I10" s="18"/>
      <c r="J10" s="17" t="str">
        <f>_xlfn.DISPIMG("ID_C8CFF50C50FA45D49E159EF44C3D6D0F",1)</f>
        <v>=DISPIMG("ID_C8CFF50C50FA45D49E159EF44C3D6D0F",1)</v>
      </c>
    </row>
    <row r="11" ht="112" customHeight="1" spans="1:10">
      <c r="A11" s="7">
        <v>5</v>
      </c>
      <c r="B11" s="7" t="s">
        <v>25</v>
      </c>
      <c r="C11" s="13" t="s">
        <v>26</v>
      </c>
      <c r="D11" s="9"/>
      <c r="E11" s="9"/>
      <c r="F11" s="7">
        <v>1</v>
      </c>
      <c r="G11" s="7" t="s">
        <v>27</v>
      </c>
      <c r="H11" s="12"/>
      <c r="I11" s="18"/>
      <c r="J11" s="17" t="str">
        <f>_xlfn.DISPIMG("ID_3535A87643EE42D88339A0D97E9FBA18",1)</f>
        <v>=DISPIMG("ID_3535A87643EE42D88339A0D97E9FBA18",1)</v>
      </c>
    </row>
    <row r="12" ht="79" customHeight="1" spans="1:10">
      <c r="A12" s="7">
        <v>6</v>
      </c>
      <c r="B12" s="7" t="s">
        <v>28</v>
      </c>
      <c r="C12" s="8" t="s">
        <v>29</v>
      </c>
      <c r="D12" s="9"/>
      <c r="E12" s="9"/>
      <c r="F12" s="7">
        <v>1</v>
      </c>
      <c r="G12" s="7" t="s">
        <v>22</v>
      </c>
      <c r="H12" s="12"/>
      <c r="I12" s="18"/>
      <c r="J12" s="17" t="str">
        <f>_xlfn.DISPIMG("ID_A9BC39B8875F467AB71AF7E943AEDDE3",1)</f>
        <v>=DISPIMG("ID_A9BC39B8875F467AB71AF7E943AEDDE3",1)</v>
      </c>
    </row>
    <row r="13" ht="97.05" spans="1:10">
      <c r="A13" s="7">
        <v>7</v>
      </c>
      <c r="B13" s="7" t="s">
        <v>30</v>
      </c>
      <c r="C13" s="8" t="s">
        <v>31</v>
      </c>
      <c r="D13" s="9"/>
      <c r="E13" s="9"/>
      <c r="F13" s="7">
        <v>1</v>
      </c>
      <c r="G13" s="7" t="s">
        <v>22</v>
      </c>
      <c r="H13" s="12"/>
      <c r="I13" s="18"/>
      <c r="J13" s="17" t="str">
        <f>_xlfn.DISPIMG("ID_B968C251D0B9478ABB92A9D5309343FB",1)</f>
        <v>=DISPIMG("ID_B968C251D0B9478ABB92A9D5309343FB",1)</v>
      </c>
    </row>
    <row r="14" ht="125" customHeight="1" spans="1:10">
      <c r="A14" s="7">
        <v>8</v>
      </c>
      <c r="B14" s="7" t="s">
        <v>32</v>
      </c>
      <c r="C14" s="13" t="s">
        <v>33</v>
      </c>
      <c r="D14" s="9"/>
      <c r="E14" s="9"/>
      <c r="F14" s="7">
        <v>1</v>
      </c>
      <c r="G14" s="7" t="s">
        <v>22</v>
      </c>
      <c r="H14" s="12"/>
      <c r="I14" s="18"/>
      <c r="J14" s="17" t="str">
        <f>_xlfn.DISPIMG("ID_D10121749A314794AC3213CF17206360",1)</f>
        <v>=DISPIMG("ID_D10121749A314794AC3213CF17206360",1)</v>
      </c>
    </row>
    <row r="15" ht="102" customHeight="1" spans="1:10">
      <c r="A15" s="7">
        <v>9</v>
      </c>
      <c r="B15" s="7" t="s">
        <v>34</v>
      </c>
      <c r="C15" s="8" t="s">
        <v>35</v>
      </c>
      <c r="D15" s="9"/>
      <c r="E15" s="9"/>
      <c r="F15" s="7">
        <v>1</v>
      </c>
      <c r="G15" s="7" t="s">
        <v>22</v>
      </c>
      <c r="H15" s="12"/>
      <c r="I15" s="18"/>
      <c r="J15" s="17" t="str">
        <f>_xlfn.DISPIMG("ID_625D9355ACF34778BE97661F7402B7F0",1)</f>
        <v>=DISPIMG("ID_625D9355ACF34778BE97661F7402B7F0",1)</v>
      </c>
    </row>
    <row r="16" ht="103" customHeight="1" spans="1:10">
      <c r="A16" s="7">
        <v>10</v>
      </c>
      <c r="B16" s="7" t="s">
        <v>36</v>
      </c>
      <c r="C16" s="8" t="s">
        <v>37</v>
      </c>
      <c r="D16" s="9"/>
      <c r="E16" s="9"/>
      <c r="F16" s="7">
        <v>1</v>
      </c>
      <c r="G16" s="7" t="s">
        <v>22</v>
      </c>
      <c r="H16" s="12"/>
      <c r="I16" s="18"/>
      <c r="J16" s="17" t="str">
        <f>_xlfn.DISPIMG("ID_4402CB588CDB43C3842A65E8E5A609DA",1)</f>
        <v>=DISPIMG("ID_4402CB588CDB43C3842A65E8E5A609DA",1)</v>
      </c>
    </row>
    <row r="17" ht="63" customHeight="1" spans="1:10">
      <c r="A17" s="7">
        <v>11</v>
      </c>
      <c r="B17" s="10" t="s">
        <v>38</v>
      </c>
      <c r="C17" s="14" t="s">
        <v>39</v>
      </c>
      <c r="D17" s="9"/>
      <c r="E17" s="9"/>
      <c r="F17" s="10">
        <v>1</v>
      </c>
      <c r="G17" s="7" t="s">
        <v>22</v>
      </c>
      <c r="H17" s="12"/>
      <c r="I17" s="18"/>
      <c r="J17" s="17" t="str">
        <f>_xlfn.DISPIMG("ID_63C4D532504942D3A3EC88920D9D1800",1)</f>
        <v>=DISPIMG("ID_63C4D532504942D3A3EC88920D9D1800",1)</v>
      </c>
    </row>
    <row r="18" ht="77" customHeight="1" spans="1:10">
      <c r="A18" s="7">
        <v>12</v>
      </c>
      <c r="B18" s="8" t="s">
        <v>40</v>
      </c>
      <c r="C18" s="8" t="s">
        <v>41</v>
      </c>
      <c r="D18" s="9"/>
      <c r="E18" s="9"/>
      <c r="F18" s="7">
        <v>1</v>
      </c>
      <c r="G18" s="7" t="s">
        <v>17</v>
      </c>
      <c r="H18" s="12"/>
      <c r="I18" s="18"/>
      <c r="J18" s="17" t="str">
        <f>_xlfn.DISPIMG("ID_ABCC02DA95FC4DB09E73ADD4DA473DAD",1)</f>
        <v>=DISPIMG("ID_ABCC02DA95FC4DB09E73ADD4DA473DAD",1)</v>
      </c>
    </row>
    <row r="19" ht="77" customHeight="1" spans="1:10">
      <c r="A19" s="7">
        <v>13</v>
      </c>
      <c r="B19" s="8" t="s">
        <v>42</v>
      </c>
      <c r="C19" s="8" t="s">
        <v>43</v>
      </c>
      <c r="D19" s="9"/>
      <c r="E19" s="9"/>
      <c r="F19" s="7">
        <v>1</v>
      </c>
      <c r="G19" s="7" t="s">
        <v>17</v>
      </c>
      <c r="H19" s="12"/>
      <c r="I19" s="18"/>
      <c r="J19" s="17" t="str">
        <f>_xlfn.DISPIMG("ID_27BF9342C76448ACB5B91E90AA4E2C73",1)</f>
        <v>=DISPIMG("ID_27BF9342C76448ACB5B91E90AA4E2C73",1)</v>
      </c>
    </row>
    <row r="20" ht="110" customHeight="1" spans="1:10">
      <c r="A20" s="7">
        <v>14</v>
      </c>
      <c r="B20" s="8" t="s">
        <v>44</v>
      </c>
      <c r="C20" s="8" t="s">
        <v>45</v>
      </c>
      <c r="D20" s="9"/>
      <c r="E20" s="9"/>
      <c r="F20" s="7">
        <v>1</v>
      </c>
      <c r="G20" s="7" t="s">
        <v>17</v>
      </c>
      <c r="H20" s="12"/>
      <c r="I20" s="18"/>
      <c r="J20" s="17" t="str">
        <f>_xlfn.DISPIMG("ID_E69BC77BCF8C4402AA1D55881BF5B3E3",1)</f>
        <v>=DISPIMG("ID_E69BC77BCF8C4402AA1D55881BF5B3E3",1)</v>
      </c>
    </row>
    <row r="21" ht="95" customHeight="1" spans="1:10">
      <c r="A21" s="7">
        <v>15</v>
      </c>
      <c r="B21" s="8" t="s">
        <v>46</v>
      </c>
      <c r="C21" s="8" t="s">
        <v>47</v>
      </c>
      <c r="D21" s="9"/>
      <c r="E21" s="9"/>
      <c r="F21" s="7">
        <v>1</v>
      </c>
      <c r="G21" s="7" t="s">
        <v>22</v>
      </c>
      <c r="H21" s="12"/>
      <c r="I21" s="18"/>
      <c r="J21" s="17" t="str">
        <f>_xlfn.DISPIMG("ID_49A082CA309547D994A625A11A8ED375",1)</f>
        <v>=DISPIMG("ID_49A082CA309547D994A625A11A8ED375",1)</v>
      </c>
    </row>
    <row r="22" ht="70" customHeight="1" spans="1:10">
      <c r="A22" s="7">
        <v>16</v>
      </c>
      <c r="B22" s="8" t="s">
        <v>48</v>
      </c>
      <c r="C22" s="8" t="s">
        <v>49</v>
      </c>
      <c r="D22" s="9"/>
      <c r="E22" s="9"/>
      <c r="F22" s="7">
        <v>1</v>
      </c>
      <c r="G22" s="7" t="s">
        <v>50</v>
      </c>
      <c r="H22" s="12"/>
      <c r="I22" s="18"/>
      <c r="J22" s="17" t="str">
        <f>_xlfn.DISPIMG("ID_7839D6B74381461AA77F6A048E3BD5F8",1)</f>
        <v>=DISPIMG("ID_7839D6B74381461AA77F6A048E3BD5F8",1)</v>
      </c>
    </row>
    <row r="23" ht="130" customHeight="1" spans="1:10">
      <c r="A23" s="7">
        <v>17</v>
      </c>
      <c r="B23" s="8" t="s">
        <v>51</v>
      </c>
      <c r="C23" s="8" t="s">
        <v>52</v>
      </c>
      <c r="D23" s="9"/>
      <c r="E23" s="9"/>
      <c r="F23" s="7">
        <v>1</v>
      </c>
      <c r="G23" s="7" t="s">
        <v>22</v>
      </c>
      <c r="H23" s="12"/>
      <c r="I23" s="18"/>
      <c r="J23" s="17" t="str">
        <f>_xlfn.DISPIMG("ID_063CF004730A43878086E728B875BE04",1)</f>
        <v>=DISPIMG("ID_063CF004730A43878086E728B875BE04",1)</v>
      </c>
    </row>
    <row r="24" ht="70" customHeight="1" spans="1:10">
      <c r="A24" s="7">
        <v>18</v>
      </c>
      <c r="B24" s="8" t="s">
        <v>53</v>
      </c>
      <c r="C24" s="8" t="s">
        <v>54</v>
      </c>
      <c r="D24" s="9"/>
      <c r="E24" s="9"/>
      <c r="F24" s="7">
        <v>1</v>
      </c>
      <c r="G24" s="7" t="s">
        <v>22</v>
      </c>
      <c r="H24" s="12"/>
      <c r="I24" s="18"/>
      <c r="J24" s="17" t="str">
        <f>_xlfn.DISPIMG("ID_EAF3DC4DC5FA4EDF9D432E3D20F0D490",1)</f>
        <v>=DISPIMG("ID_EAF3DC4DC5FA4EDF9D432E3D20F0D490",1)</v>
      </c>
    </row>
    <row r="25" ht="70" customHeight="1" spans="1:10">
      <c r="A25" s="7">
        <v>19</v>
      </c>
      <c r="B25" s="8" t="s">
        <v>55</v>
      </c>
      <c r="C25" s="8" t="s">
        <v>56</v>
      </c>
      <c r="D25" s="9"/>
      <c r="E25" s="9"/>
      <c r="F25" s="7">
        <v>1</v>
      </c>
      <c r="G25" s="7" t="s">
        <v>22</v>
      </c>
      <c r="H25" s="12"/>
      <c r="I25" s="18"/>
      <c r="J25" s="17" t="str">
        <f>_xlfn.DISPIMG("ID_CBDBB3FE8AC949A68D674B171DCA2C30",1)</f>
        <v>=DISPIMG("ID_CBDBB3FE8AC949A68D674B171DCA2C30",1)</v>
      </c>
    </row>
    <row r="26" ht="70" customHeight="1" spans="1:10">
      <c r="A26" s="7">
        <v>20</v>
      </c>
      <c r="B26" s="8" t="s">
        <v>57</v>
      </c>
      <c r="C26" s="8" t="s">
        <v>58</v>
      </c>
      <c r="D26" s="9"/>
      <c r="E26" s="9"/>
      <c r="F26" s="7">
        <v>1</v>
      </c>
      <c r="G26" s="7" t="s">
        <v>22</v>
      </c>
      <c r="H26" s="12"/>
      <c r="I26" s="18"/>
      <c r="J26" s="17" t="str">
        <f>_xlfn.DISPIMG("ID_8070FC8F6E1B4A64A5AE23DD2F367F27",1)</f>
        <v>=DISPIMG("ID_8070FC8F6E1B4A64A5AE23DD2F367F27",1)</v>
      </c>
    </row>
    <row r="27" ht="122" customHeight="1" spans="1:10">
      <c r="A27" s="7">
        <v>21</v>
      </c>
      <c r="B27" s="8" t="s">
        <v>59</v>
      </c>
      <c r="C27" s="13" t="s">
        <v>60</v>
      </c>
      <c r="D27" s="9"/>
      <c r="E27" s="9"/>
      <c r="F27" s="7">
        <v>5</v>
      </c>
      <c r="G27" s="7" t="s">
        <v>61</v>
      </c>
      <c r="H27" s="12"/>
      <c r="I27" s="18"/>
      <c r="J27" s="17" t="str">
        <f>_xlfn.DISPIMG("ID_E8F4621230C34B5CAE12AC5174003EA8",1)</f>
        <v>=DISPIMG("ID_E8F4621230C34B5CAE12AC5174003EA8",1)</v>
      </c>
    </row>
    <row r="28" ht="69.6" spans="1:10">
      <c r="A28" s="7">
        <v>22</v>
      </c>
      <c r="B28" s="8" t="s">
        <v>62</v>
      </c>
      <c r="C28" s="8" t="s">
        <v>63</v>
      </c>
      <c r="D28" s="9"/>
      <c r="E28" s="9"/>
      <c r="F28" s="7">
        <v>5</v>
      </c>
      <c r="G28" s="7" t="s">
        <v>61</v>
      </c>
      <c r="H28" s="12"/>
      <c r="I28" s="18"/>
      <c r="J28" s="17" t="str">
        <f>_xlfn.DISPIMG("ID_B1B50495CE2B415EA4C1BCC26CC01847",1)</f>
        <v>=DISPIMG("ID_B1B50495CE2B415EA4C1BCC26CC01847",1)</v>
      </c>
    </row>
    <row r="29" ht="145" customHeight="1" spans="1:10">
      <c r="A29" s="7">
        <v>23</v>
      </c>
      <c r="B29" s="8" t="s">
        <v>64</v>
      </c>
      <c r="C29" s="8" t="s">
        <v>65</v>
      </c>
      <c r="D29" s="9"/>
      <c r="E29" s="9"/>
      <c r="F29" s="7">
        <v>2</v>
      </c>
      <c r="G29" s="7" t="s">
        <v>22</v>
      </c>
      <c r="H29" s="12"/>
      <c r="I29" s="18"/>
      <c r="J29" s="17" t="str">
        <f>_xlfn.DISPIMG("ID_C84D557F355E4C8EA03DED7DC52ED78C",1)</f>
        <v>=DISPIMG("ID_C84D557F355E4C8EA03DED7DC52ED78C",1)</v>
      </c>
    </row>
    <row r="30" ht="208" customHeight="1" spans="1:10">
      <c r="A30" s="7">
        <v>24</v>
      </c>
      <c r="B30" s="8" t="s">
        <v>66</v>
      </c>
      <c r="C30" s="8" t="s">
        <v>67</v>
      </c>
      <c r="D30" s="9"/>
      <c r="E30" s="9"/>
      <c r="F30" s="7">
        <v>2</v>
      </c>
      <c r="G30" s="7" t="s">
        <v>22</v>
      </c>
      <c r="H30" s="12"/>
      <c r="I30" s="18"/>
      <c r="J30" s="17" t="str">
        <f>_xlfn.DISPIMG("ID_A5704CFF3C084BE18ECFC79C1B746A2D",1)</f>
        <v>=DISPIMG("ID_A5704CFF3C084BE18ECFC79C1B746A2D",1)</v>
      </c>
    </row>
    <row r="31" ht="120" customHeight="1" spans="1:10">
      <c r="A31" s="7">
        <v>25</v>
      </c>
      <c r="B31" s="8" t="s">
        <v>66</v>
      </c>
      <c r="C31" s="8" t="s">
        <v>68</v>
      </c>
      <c r="D31" s="9"/>
      <c r="E31" s="9"/>
      <c r="F31" s="7">
        <v>1</v>
      </c>
      <c r="G31" s="7" t="s">
        <v>22</v>
      </c>
      <c r="H31" s="12"/>
      <c r="I31" s="18"/>
      <c r="J31" s="17" t="str">
        <f>_xlfn.DISPIMG("ID_6A5B1F0BB35240298A579B90AA71CB3F",1)</f>
        <v>=DISPIMG("ID_6A5B1F0BB35240298A579B90AA71CB3F",1)</v>
      </c>
    </row>
    <row r="32" ht="70" customHeight="1" spans="1:10">
      <c r="A32" s="7">
        <v>26</v>
      </c>
      <c r="B32" s="8" t="s">
        <v>69</v>
      </c>
      <c r="C32" s="15" t="s">
        <v>70</v>
      </c>
      <c r="D32" s="9"/>
      <c r="E32" s="9"/>
      <c r="F32" s="7">
        <v>1</v>
      </c>
      <c r="G32" s="7" t="s">
        <v>17</v>
      </c>
      <c r="H32" s="12"/>
      <c r="I32" s="18"/>
      <c r="J32" s="17" t="str">
        <f>_xlfn.DISPIMG("ID_C384E734C18142F0A7B9097BCED91B61",1)</f>
        <v>=DISPIMG("ID_C384E734C18142F0A7B9097BCED91B61",1)</v>
      </c>
    </row>
    <row r="33" ht="95" customHeight="1" spans="1:10">
      <c r="A33" s="7">
        <v>27</v>
      </c>
      <c r="B33" s="8" t="s">
        <v>71</v>
      </c>
      <c r="C33" s="7" t="s">
        <v>72</v>
      </c>
      <c r="D33" s="9"/>
      <c r="E33" s="9"/>
      <c r="F33" s="7">
        <v>1</v>
      </c>
      <c r="G33" s="7" t="s">
        <v>22</v>
      </c>
      <c r="H33" s="12"/>
      <c r="I33" s="18"/>
      <c r="J33" s="17" t="str">
        <f>_xlfn.DISPIMG("ID_ACD9A1C489BE40A8BB1C27DE80D2160D",1)</f>
        <v>=DISPIMG("ID_ACD9A1C489BE40A8BB1C27DE80D2160D",1)</v>
      </c>
    </row>
    <row r="34" ht="104" customHeight="1" spans="1:10">
      <c r="A34" s="7">
        <v>28</v>
      </c>
      <c r="B34" s="8" t="s">
        <v>73</v>
      </c>
      <c r="C34" s="8" t="s">
        <v>74</v>
      </c>
      <c r="D34" s="9"/>
      <c r="E34" s="9"/>
      <c r="F34" s="7">
        <v>4</v>
      </c>
      <c r="G34" s="7" t="s">
        <v>75</v>
      </c>
      <c r="H34" s="12"/>
      <c r="I34" s="18"/>
      <c r="J34" s="17" t="str">
        <f>_xlfn.DISPIMG("ID_A26DF14E360046ABABB41FDE49953851",1)</f>
        <v>=DISPIMG("ID_A26DF14E360046ABABB41FDE49953851",1)</v>
      </c>
    </row>
    <row r="35" ht="94" customHeight="1" spans="1:10">
      <c r="A35" s="7">
        <v>29</v>
      </c>
      <c r="B35" s="8" t="s">
        <v>76</v>
      </c>
      <c r="C35" s="8" t="s">
        <v>77</v>
      </c>
      <c r="D35" s="9"/>
      <c r="E35" s="9"/>
      <c r="F35" s="7">
        <v>4</v>
      </c>
      <c r="G35" s="7" t="s">
        <v>75</v>
      </c>
      <c r="H35" s="12"/>
      <c r="I35" s="18"/>
      <c r="J35" s="17" t="str">
        <f>_xlfn.DISPIMG("ID_B3454E9885CF4C4EA8FC6326EB3EAF25",1)</f>
        <v>=DISPIMG("ID_B3454E9885CF4C4EA8FC6326EB3EAF25",1)</v>
      </c>
    </row>
    <row r="36" ht="46" customHeight="1" spans="1:10">
      <c r="A36" s="12" t="s">
        <v>78</v>
      </c>
      <c r="B36" s="12"/>
      <c r="C36" s="12"/>
      <c r="D36" s="12"/>
      <c r="E36" s="12"/>
      <c r="F36" s="12"/>
      <c r="G36" s="12"/>
      <c r="H36" s="12"/>
      <c r="I36" s="18"/>
      <c r="J36" s="19"/>
    </row>
    <row r="38" spans="3:3">
      <c r="C38" s="16"/>
    </row>
  </sheetData>
  <sheetProtection formatCells="0" insertHyperlinks="0" autoFilter="0"/>
  <mergeCells count="6">
    <mergeCell ref="A1:J1"/>
    <mergeCell ref="A2:J2"/>
    <mergeCell ref="A3:J3"/>
    <mergeCell ref="A4:J4"/>
    <mergeCell ref="A5:J5"/>
    <mergeCell ref="A36:H36"/>
  </mergeCells>
  <pageMargins left="0.511805555555556" right="0.432638888888889" top="0.472222222222222" bottom="0.472222222222222" header="0.314583333333333" footer="0.314583333333333"/>
  <pageSetup paperSize="9" scale="75" fitToHeight="0" orientation="portrait" horizontalDpi="600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224D003E-15C9-4FFE-AB16-9E66474EAE4E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Kingsoft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报价单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TAS-AL00</dc:creator>
  <cp:lastModifiedBy>哲也</cp:lastModifiedBy>
  <dcterms:created xsi:type="dcterms:W3CDTF">2019-11-21T02:07:00Z</dcterms:created>
  <dcterms:modified xsi:type="dcterms:W3CDTF">2025-01-13T05:00:35Z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2052-12.1.0.17133</vt:lpwstr>
  </property>
  <property fmtid="{D5CDD505-2E9C-101B-9397-08002B2CF9AE}" pid="3" name="ICV">
    <vt:lpwstr>B9BD08DAD1364716B9FCBEFC71F1251A_13</vt:lpwstr>
  </property>
</Properties>
</file>