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329"/>
  </bookViews>
  <sheets>
    <sheet name="项目清单明细表" sheetId="6"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49" name="ID_4FD0802F190C484F958A0DE42FA8CC4B"/>
        <xdr:cNvPicPr>
          <a:picLocks noChangeAspect="1"/>
        </xdr:cNvPicPr>
      </xdr:nvPicPr>
      <xdr:blipFill>
        <a:blip r:embed="rId1" cstate="print"/>
        <a:stretch>
          <a:fillRect/>
        </a:stretch>
      </xdr:blipFill>
      <xdr:spPr>
        <a:xfrm>
          <a:off x="11237595" y="45589190"/>
          <a:ext cx="972185" cy="720090"/>
        </a:xfrm>
        <a:prstGeom prst="rect">
          <a:avLst/>
        </a:prstGeom>
        <a:noFill/>
        <a:ln w="9525">
          <a:noFill/>
        </a:ln>
      </xdr:spPr>
    </xdr:pic>
  </etc:cellImage>
  <etc:cellImage>
    <xdr:pic>
      <xdr:nvPicPr>
        <xdr:cNvPr id="162" name="ID_784D849AC5CF425F87962D7515A6BD2A"/>
        <xdr:cNvPicPr>
          <a:picLocks noChangeAspect="1"/>
        </xdr:cNvPicPr>
      </xdr:nvPicPr>
      <xdr:blipFill>
        <a:blip r:embed="rId2"/>
        <a:stretch>
          <a:fillRect/>
        </a:stretch>
      </xdr:blipFill>
      <xdr:spPr>
        <a:xfrm>
          <a:off x="11195685" y="4658360"/>
          <a:ext cx="1059180" cy="607060"/>
        </a:xfrm>
        <a:prstGeom prst="rect">
          <a:avLst/>
        </a:prstGeom>
        <a:noFill/>
        <a:ln w="9525">
          <a:noFill/>
        </a:ln>
      </xdr:spPr>
    </xdr:pic>
  </etc:cellImage>
  <etc:cellImage>
    <xdr:pic>
      <xdr:nvPicPr>
        <xdr:cNvPr id="180" name="ID_3E6AA7672E104B2282B7136E5D95626B"/>
        <xdr:cNvPicPr>
          <a:picLocks noChangeAspect="1"/>
        </xdr:cNvPicPr>
      </xdr:nvPicPr>
      <xdr:blipFill>
        <a:blip r:embed="rId3" cstate="print">
          <a:lum contrast="12000"/>
        </a:blip>
        <a:srcRect l="18185" r="18185"/>
        <a:stretch>
          <a:fillRect/>
        </a:stretch>
      </xdr:blipFill>
      <xdr:spPr>
        <a:xfrm>
          <a:off x="11262360" y="27996515"/>
          <a:ext cx="904875" cy="829945"/>
        </a:xfrm>
        <a:prstGeom prst="rect">
          <a:avLst/>
        </a:prstGeom>
        <a:noFill/>
        <a:ln w="9525">
          <a:noFill/>
        </a:ln>
      </xdr:spPr>
    </xdr:pic>
  </etc:cellImage>
  <etc:cellImage>
    <xdr:pic>
      <xdr:nvPicPr>
        <xdr:cNvPr id="132" name="ID_6CFEEAD1D57B4724ACAEF0349AAA20C5" descr="品牌：嘉德曼GARDMAN     型号G23-b1"/>
        <xdr:cNvPicPr>
          <a:picLocks noChangeAspect="1"/>
        </xdr:cNvPicPr>
      </xdr:nvPicPr>
      <xdr:blipFill>
        <a:blip r:embed="rId4"/>
        <a:stretch>
          <a:fillRect/>
        </a:stretch>
      </xdr:blipFill>
      <xdr:spPr>
        <a:xfrm>
          <a:off x="11257280" y="10894060"/>
          <a:ext cx="944880" cy="801370"/>
        </a:xfrm>
        <a:prstGeom prst="rect">
          <a:avLst/>
        </a:prstGeom>
        <a:noFill/>
        <a:ln w="9525">
          <a:noFill/>
        </a:ln>
      </xdr:spPr>
    </xdr:pic>
  </etc:cellImage>
  <etc:cellImage>
    <xdr:pic>
      <xdr:nvPicPr>
        <xdr:cNvPr id="246" name="ID_4AC95C929ADD40A882FB74C50C50A969"/>
        <xdr:cNvPicPr>
          <a:picLocks noChangeAspect="1"/>
        </xdr:cNvPicPr>
      </xdr:nvPicPr>
      <xdr:blipFill>
        <a:blip r:embed="rId5" cstate="print"/>
        <a:stretch>
          <a:fillRect/>
        </a:stretch>
      </xdr:blipFill>
      <xdr:spPr>
        <a:xfrm>
          <a:off x="11218545" y="44182665"/>
          <a:ext cx="993140" cy="970280"/>
        </a:xfrm>
        <a:prstGeom prst="rect">
          <a:avLst/>
        </a:prstGeom>
        <a:noFill/>
        <a:ln w="9525">
          <a:noFill/>
        </a:ln>
      </xdr:spPr>
    </xdr:pic>
  </etc:cellImage>
  <etc:cellImage>
    <xdr:pic>
      <xdr:nvPicPr>
        <xdr:cNvPr id="16" name="ID_150E4AED198A4C63A22362E908302C32"/>
        <xdr:cNvPicPr>
          <a:picLocks noChangeAspect="1"/>
        </xdr:cNvPicPr>
      </xdr:nvPicPr>
      <xdr:blipFill>
        <a:blip r:embed="rId6" cstate="print"/>
        <a:stretch>
          <a:fillRect/>
        </a:stretch>
      </xdr:blipFill>
      <xdr:spPr>
        <a:xfrm>
          <a:off x="13364210" y="12872720"/>
          <a:ext cx="923290" cy="692150"/>
        </a:xfrm>
        <a:prstGeom prst="rect">
          <a:avLst/>
        </a:prstGeom>
        <a:noFill/>
        <a:ln w="9525">
          <a:noFill/>
        </a:ln>
      </xdr:spPr>
    </xdr:pic>
  </etc:cellImage>
  <etc:cellImage>
    <xdr:pic>
      <xdr:nvPicPr>
        <xdr:cNvPr id="278" name="ID_055222CEA1474DCA951BEB94A34F3D2B" descr="edb321beb8ffb48a14c97f2b0813006"/>
        <xdr:cNvPicPr>
          <a:picLocks noChangeAspect="1"/>
        </xdr:cNvPicPr>
      </xdr:nvPicPr>
      <xdr:blipFill>
        <a:blip r:embed="rId7">
          <a:lum bright="18000" contrast="30000"/>
        </a:blip>
        <a:srcRect t="34136" r="1597" b="9568"/>
        <a:stretch>
          <a:fillRect/>
        </a:stretch>
      </xdr:blipFill>
      <xdr:spPr>
        <a:xfrm>
          <a:off x="11177270" y="59444890"/>
          <a:ext cx="960120" cy="719455"/>
        </a:xfrm>
        <a:prstGeom prst="rect">
          <a:avLst/>
        </a:prstGeom>
      </xdr:spPr>
    </xdr:pic>
  </etc:cellImage>
  <etc:cellImage>
    <xdr:pic>
      <xdr:nvPicPr>
        <xdr:cNvPr id="50" name="ID_0ED50D03DC464C75872CB236F0E518F9" descr="音条"/>
        <xdr:cNvPicPr>
          <a:picLocks noChangeAspect="1"/>
        </xdr:cNvPicPr>
      </xdr:nvPicPr>
      <xdr:blipFill>
        <a:blip r:embed="rId8"/>
        <a:stretch>
          <a:fillRect/>
        </a:stretch>
      </xdr:blipFill>
      <xdr:spPr>
        <a:xfrm>
          <a:off x="11198225" y="25460960"/>
          <a:ext cx="1004570" cy="655320"/>
        </a:xfrm>
        <a:prstGeom prst="rect">
          <a:avLst/>
        </a:prstGeom>
      </xdr:spPr>
    </xdr:pic>
  </etc:cellImage>
  <etc:cellImage>
    <xdr:pic>
      <xdr:nvPicPr>
        <xdr:cNvPr id="181" name="ID_49955A7E6F8B47A192C0A812F0F03DD6"/>
        <xdr:cNvPicPr>
          <a:picLocks noChangeAspect="1"/>
        </xdr:cNvPicPr>
      </xdr:nvPicPr>
      <xdr:blipFill>
        <a:blip r:embed="rId9"/>
        <a:stretch>
          <a:fillRect/>
        </a:stretch>
      </xdr:blipFill>
      <xdr:spPr>
        <a:xfrm>
          <a:off x="11202035" y="29311600"/>
          <a:ext cx="1099185" cy="563245"/>
        </a:xfrm>
        <a:prstGeom prst="rect">
          <a:avLst/>
        </a:prstGeom>
        <a:noFill/>
        <a:ln w="9525">
          <a:noFill/>
        </a:ln>
      </xdr:spPr>
    </xdr:pic>
  </etc:cellImage>
  <etc:cellImage>
    <xdr:pic>
      <xdr:nvPicPr>
        <xdr:cNvPr id="199" name="ID_97620ADFB899480185A8D805AE10746D"/>
        <xdr:cNvPicPr>
          <a:picLocks noChangeAspect="1"/>
        </xdr:cNvPicPr>
      </xdr:nvPicPr>
      <xdr:blipFill>
        <a:blip r:embed="rId10"/>
        <a:stretch>
          <a:fillRect/>
        </a:stretch>
      </xdr:blipFill>
      <xdr:spPr>
        <a:xfrm>
          <a:off x="11199495" y="32963485"/>
          <a:ext cx="972820" cy="855345"/>
        </a:xfrm>
        <a:prstGeom prst="rect">
          <a:avLst/>
        </a:prstGeom>
        <a:noFill/>
        <a:ln w="9525">
          <a:noFill/>
        </a:ln>
      </xdr:spPr>
    </xdr:pic>
  </etc:cellImage>
  <etc:cellImage>
    <xdr:pic>
      <xdr:nvPicPr>
        <xdr:cNvPr id="376" name="ID_6DC3BD6A1C914FA2A2C4E482B0648F24" descr="6d38bd76c0c67f37fa6b1b7c77c5d04"/>
        <xdr:cNvPicPr>
          <a:picLocks noChangeAspect="1"/>
        </xdr:cNvPicPr>
      </xdr:nvPicPr>
      <xdr:blipFill>
        <a:blip r:embed="rId11"/>
        <a:srcRect l="10053" t="26055" r="11271" b="20798"/>
        <a:stretch>
          <a:fillRect/>
        </a:stretch>
      </xdr:blipFill>
      <xdr:spPr>
        <a:xfrm>
          <a:off x="11287125" y="73117075"/>
          <a:ext cx="884555" cy="1033145"/>
        </a:xfrm>
        <a:prstGeom prst="rect">
          <a:avLst/>
        </a:prstGeom>
      </xdr:spPr>
    </xdr:pic>
  </etc:cellImage>
  <etc:cellImage>
    <xdr:pic>
      <xdr:nvPicPr>
        <xdr:cNvPr id="701" name="ID_A1DEEDFFF96843039885FCA68EFC414C"/>
        <xdr:cNvPicPr>
          <a:picLocks noChangeAspect="1"/>
        </xdr:cNvPicPr>
      </xdr:nvPicPr>
      <xdr:blipFill>
        <a:blip r:embed="rId12"/>
        <a:stretch>
          <a:fillRect/>
        </a:stretch>
      </xdr:blipFill>
      <xdr:spPr>
        <a:xfrm>
          <a:off x="11195685" y="60770135"/>
          <a:ext cx="1105535" cy="489585"/>
        </a:xfrm>
        <a:prstGeom prst="rect">
          <a:avLst/>
        </a:prstGeom>
        <a:noFill/>
        <a:ln w="9525">
          <a:noFill/>
        </a:ln>
      </xdr:spPr>
    </xdr:pic>
  </etc:cellImage>
  <etc:cellImage>
    <xdr:pic>
      <xdr:nvPicPr>
        <xdr:cNvPr id="200" name="ID_114F9877978E49E79D5CB23FDCFD64E2" descr="节拍器"/>
        <xdr:cNvPicPr>
          <a:picLocks noChangeAspect="1"/>
        </xdr:cNvPicPr>
      </xdr:nvPicPr>
      <xdr:blipFill>
        <a:blip r:embed="rId13"/>
        <a:srcRect l="27512" r="28218"/>
        <a:stretch>
          <a:fillRect/>
        </a:stretch>
      </xdr:blipFill>
      <xdr:spPr>
        <a:xfrm>
          <a:off x="11521440" y="34189670"/>
          <a:ext cx="491490" cy="909955"/>
        </a:xfrm>
        <a:prstGeom prst="rect">
          <a:avLst/>
        </a:prstGeom>
      </xdr:spPr>
    </xdr:pic>
  </etc:cellImage>
  <etc:cellImage>
    <xdr:pic>
      <xdr:nvPicPr>
        <xdr:cNvPr id="250" name="ID_DF43E6677E234F959E535F59485415E2"/>
        <xdr:cNvPicPr>
          <a:picLocks noChangeAspect="1"/>
        </xdr:cNvPicPr>
      </xdr:nvPicPr>
      <xdr:blipFill>
        <a:blip r:embed="rId14"/>
        <a:stretch>
          <a:fillRect/>
        </a:stretch>
      </xdr:blipFill>
      <xdr:spPr>
        <a:xfrm>
          <a:off x="11291570" y="50612675"/>
          <a:ext cx="789940" cy="840740"/>
        </a:xfrm>
        <a:prstGeom prst="rect">
          <a:avLst/>
        </a:prstGeom>
        <a:noFill/>
        <a:ln w="9525">
          <a:noFill/>
        </a:ln>
      </xdr:spPr>
    </xdr:pic>
  </etc:cellImage>
  <etc:cellImage>
    <xdr:pic>
      <xdr:nvPicPr>
        <xdr:cNvPr id="229" name="ID_80280278F9E8421489978E004393E919"/>
        <xdr:cNvPicPr>
          <a:picLocks noChangeAspect="1"/>
        </xdr:cNvPicPr>
      </xdr:nvPicPr>
      <xdr:blipFill>
        <a:blip r:embed="rId15"/>
        <a:stretch>
          <a:fillRect/>
        </a:stretch>
      </xdr:blipFill>
      <xdr:spPr>
        <a:xfrm>
          <a:off x="11369040" y="36722050"/>
          <a:ext cx="692150" cy="879475"/>
        </a:xfrm>
        <a:prstGeom prst="rect">
          <a:avLst/>
        </a:prstGeom>
        <a:noFill/>
        <a:ln w="9525">
          <a:noFill/>
        </a:ln>
      </xdr:spPr>
    </xdr:pic>
  </etc:cellImage>
  <etc:cellImage>
    <xdr:pic>
      <xdr:nvPicPr>
        <xdr:cNvPr id="230" name="ID_5D8F53153BCE41E399A3736678138E6B"/>
        <xdr:cNvPicPr>
          <a:picLocks noChangeAspect="1" noChangeArrowheads="1"/>
        </xdr:cNvPicPr>
      </xdr:nvPicPr>
      <xdr:blipFill>
        <a:blip r:embed="rId16" cstate="print"/>
        <a:srcRect/>
        <a:stretch>
          <a:fillRect/>
        </a:stretch>
      </xdr:blipFill>
      <xdr:spPr>
        <a:xfrm>
          <a:off x="11196955" y="38044120"/>
          <a:ext cx="969645" cy="701040"/>
        </a:xfrm>
        <a:prstGeom prst="rect">
          <a:avLst/>
        </a:prstGeom>
        <a:noFill/>
        <a:ln w="9525">
          <a:noFill/>
          <a:miter lim="800000"/>
          <a:headEnd/>
          <a:tailEnd/>
        </a:ln>
      </xdr:spPr>
    </xdr:pic>
  </etc:cellImage>
  <etc:cellImage>
    <xdr:pic>
      <xdr:nvPicPr>
        <xdr:cNvPr id="231" name="ID_C582137E2B7A4AE09E60BD4DFA62B16C" descr="木制刻画沙锤"/>
        <xdr:cNvPicPr>
          <a:picLocks noChangeAspect="1"/>
        </xdr:cNvPicPr>
      </xdr:nvPicPr>
      <xdr:blipFill>
        <a:blip r:embed="rId17" cstate="print"/>
        <a:stretch>
          <a:fillRect/>
        </a:stretch>
      </xdr:blipFill>
      <xdr:spPr>
        <a:xfrm>
          <a:off x="11372215" y="39266495"/>
          <a:ext cx="713105" cy="899160"/>
        </a:xfrm>
        <a:prstGeom prst="rect">
          <a:avLst/>
        </a:prstGeom>
        <a:noFill/>
        <a:ln w="9525">
          <a:noFill/>
        </a:ln>
      </xdr:spPr>
    </xdr:pic>
  </etc:cellImage>
  <etc:cellImage>
    <xdr:pic>
      <xdr:nvPicPr>
        <xdr:cNvPr id="245" name="ID_F97D961F1577472F880A9A542E320D17"/>
        <xdr:cNvPicPr>
          <a:picLocks noChangeAspect="1"/>
        </xdr:cNvPicPr>
      </xdr:nvPicPr>
      <xdr:blipFill>
        <a:blip r:embed="rId18"/>
        <a:stretch>
          <a:fillRect/>
        </a:stretch>
      </xdr:blipFill>
      <xdr:spPr>
        <a:xfrm>
          <a:off x="11394440" y="41684575"/>
          <a:ext cx="850900" cy="944880"/>
        </a:xfrm>
        <a:prstGeom prst="rect">
          <a:avLst/>
        </a:prstGeom>
        <a:noFill/>
        <a:ln w="9525">
          <a:noFill/>
        </a:ln>
      </xdr:spPr>
    </xdr:pic>
  </etc:cellImage>
  <etc:cellImage>
    <xdr:pic>
      <xdr:nvPicPr>
        <xdr:cNvPr id="267" name="ID_63CAA07292BA455AB29CD8EDAD933A4F"/>
        <xdr:cNvPicPr>
          <a:picLocks noChangeAspect="1"/>
        </xdr:cNvPicPr>
      </xdr:nvPicPr>
      <xdr:blipFill>
        <a:blip r:embed="rId19" cstate="print"/>
        <a:stretch>
          <a:fillRect/>
        </a:stretch>
      </xdr:blipFill>
      <xdr:spPr>
        <a:xfrm>
          <a:off x="11289030" y="56869965"/>
          <a:ext cx="870585" cy="885825"/>
        </a:xfrm>
        <a:prstGeom prst="rect">
          <a:avLst/>
        </a:prstGeom>
        <a:noFill/>
        <a:ln w="9525">
          <a:noFill/>
        </a:ln>
      </xdr:spPr>
    </xdr:pic>
  </etc:cellImage>
  <etc:cellImage>
    <xdr:pic>
      <xdr:nvPicPr>
        <xdr:cNvPr id="303" name="ID_1228E399E74E46EDB2D7A5AA95E58858"/>
        <xdr:cNvPicPr>
          <a:picLocks noChangeAspect="1"/>
        </xdr:cNvPicPr>
      </xdr:nvPicPr>
      <xdr:blipFill>
        <a:blip r:embed="rId20"/>
        <a:stretch>
          <a:fillRect/>
        </a:stretch>
      </xdr:blipFill>
      <xdr:spPr>
        <a:xfrm>
          <a:off x="11240135" y="63171705"/>
          <a:ext cx="967740" cy="841375"/>
        </a:xfrm>
        <a:prstGeom prst="rect">
          <a:avLst/>
        </a:prstGeom>
        <a:noFill/>
        <a:ln w="9525">
          <a:noFill/>
        </a:ln>
      </xdr:spPr>
    </xdr:pic>
  </etc:cellImage>
  <etc:cellImage>
    <xdr:pic>
      <xdr:nvPicPr>
        <xdr:cNvPr id="306" name="ID_DB0C31FC21EB48AFB9EEB8C2533EFC5E"/>
        <xdr:cNvPicPr>
          <a:picLocks noChangeAspect="1" noChangeArrowheads="1"/>
        </xdr:cNvPicPr>
      </xdr:nvPicPr>
      <xdr:blipFill>
        <a:blip r:embed="rId21" cstate="print"/>
        <a:srcRect/>
        <a:stretch>
          <a:fillRect/>
        </a:stretch>
      </xdr:blipFill>
      <xdr:spPr>
        <a:xfrm>
          <a:off x="11268075" y="64499490"/>
          <a:ext cx="868045" cy="662305"/>
        </a:xfrm>
        <a:prstGeom prst="rect">
          <a:avLst/>
        </a:prstGeom>
        <a:noFill/>
        <a:ln w="9525">
          <a:noFill/>
          <a:miter lim="800000"/>
          <a:headEnd/>
          <a:tailEnd/>
        </a:ln>
      </xdr:spPr>
    </xdr:pic>
  </etc:cellImage>
</etc:cellImages>
</file>

<file path=xl/sharedStrings.xml><?xml version="1.0" encoding="utf-8"?>
<sst xmlns="http://schemas.openxmlformats.org/spreadsheetml/2006/main" count="103" uniqueCount="82">
  <si>
    <t>2025年重庆綦江中山路小学音乐、美术功能室教学设备采购项目-项目清单明细表</t>
  </si>
  <si>
    <t>序号</t>
  </si>
  <si>
    <t>产品名称及配置</t>
  </si>
  <si>
    <t>单位</t>
  </si>
  <si>
    <t>数量</t>
  </si>
  <si>
    <t>技术规格</t>
  </si>
  <si>
    <t>备注</t>
  </si>
  <si>
    <t>图片</t>
  </si>
  <si>
    <t>一、音乐教室建设方案</t>
  </si>
  <si>
    <t>智能电教</t>
  </si>
  <si>
    <t>块</t>
  </si>
  <si>
    <t>1.页面具有可配置谱表展示区域，课件展示区域，虚拟琴键以及功能操作区域。
2.▲包含多种谱表类型可选（高音、低音、中音、次中音、大谱表）；可修改谱表为简谱；可以添加小节以及删除小节；可撤销恢复。（需提供软件功能截图及带有CMA、CNAS的软件检测报告）
3.包含有多种时值的音符（二全音符、全音符、二分音符、四分音符、八分音符、十六分音符、三十二分音符、六十四分音符）以及休止符和附点可以进行插入。 
4.▲点击虚拟键盘上的琴键，会在上方谱表中插入对应的音符；点击黑键触摸区域输入升音和降音，并在谱表上显示有升音符和降音符的变音音符；支持在谱表中插入和弦与音程。（需提供软件功能截图及带有CMA、CNAS的软件检测报告）
5.支持修改键位为49键、61键、88键；一键显隐音名、唱名、音组，虚拟琴键会根据音组不同由组名和9种颜色进行区分。
6.支持修改调号；支持修改唱名类型为首调或固定调（首调即唱名跟随调号变化，固定调即唱名不会跟随调号变化）；支持修改128种高保真音色。
7.可通过五度圈外圈大调进行谱表调号修改；可通过移调按钮进行谱表调号修改。
8.可修改播放速度；可修改小节拍号。
9.▲可导入曲谱文件进行教学展示，可以对插入的音符或导入的曲谱进行播放、暂停、停止；播放过程中，上方音符和虚拟琴键会保持同步高亮。（需提供功能演示视频及带有CMA、CNAS的软件检测报告）
10.支持和弦与音程教学，具有32种和弦以及25种音程，以箭头对应琴键为根音，可准确展示和弦与音程的键位，白健和黑键以不同颜色进行高亮展示，对比明显。
11.开启键位保留后，插入的音符、音程以及和弦的键位都会保持高亮不消失，直到插入下一个音符、音程以及和弦或关闭该模式后高亮消失。
12.▲支持乐理知识课件讲解，包括：音、音符与音乐记号、音程、和弦、节拍、中国民族调式、自然大小调式、自然大小调的变体等，可对乐理知识课件进行模糊搜索。（需提供软件功能截图及带有CMA、CNAS的软件检测报告）
▲提供计算机软件著作权登记证书</t>
  </si>
  <si>
    <t>立式钢琴</t>
  </si>
  <si>
    <t>台</t>
  </si>
  <si>
    <t>1.铁板：采用真空铸造铁板工艺，音色纯正。
2.音板：采用白松制作的加强型实木音板，上下两层白松实木木皮加强音板的抗拉张力，使音板在任何环境下都能保持稳定状态，不会变形和开裂，在各种不同的气候条件下均能保持优良的音色，音板设计非常符合钢琴共鸣系统的发声规律，产生更加优美琴声。
3.琴弦：采用德国Roslau的防锈钢线，音色纯净，音准稳定。
4.弦码：采用色木多层板制作，音频振动响应精确，迅速。
5.弦椎：采用优质羊毛毡并应用欧洲传统工艺制作的弦椎，音色圆润通畅。
6.琴键：采用实木复合键盘，采用亚光黑键，色泽和质感如同乌木，键皮采用赛璐珞塑料，键盘表面硬度为2H以上。
7.脚轮：采用双轮脚轮，具有转到灵活，推行顺畅，噪音低的特点。
8.脚踏：金属铸造，踏脚负荷为3.5kg左右。
9.外壳涂饰：采用国内名牌的不饱和树脂环保漆，并应用静电喷涂，令漆面光亮平整。
10.背柱：采用五背柱设计，保证了弦列振动的边界条件而且相应提高了钢琴总装配精度。
11.气候适应性：钢琴在生产过程中进入干燥气候模拟处理并在出仓后进行二次精细整理，使产品适应北方气候，在寒冷干燥的环境下均处理稳定状态。
12.击弦机：引进德国雷诺工艺技术制造的击弦机，采用欧洲进口的榉木和德国呢毡，保证钢琴极高的灵敏度及耐冷热性,弦椎击弦距离不少于43 mm,弦椎无晃动，制音效果好，平音头毡密度为0.16-0.22mm,三角毡密度为0.25mm-0.30mm ,色泽均匀一致，无分层，调整到位后，制音头离弦，贴弦一致，动作整齐，有效。
13.顶杆：采用高强度材质，不易磨损变形，保证了产品的使用寿命。
14.干燥处理：木制作经过两年以上自然风干，再根据不同的部件采用不同的烘干方式释放木材的内应力，呢毡经过防潮，防霉，防蛀处理。。
15.尺寸规格：1520*1210*620</t>
  </si>
  <si>
    <t>琴凳</t>
  </si>
  <si>
    <t>张</t>
  </si>
  <si>
    <t>1、优质琴凳，铁、优质皮革、高密度海绵。
2、板面：290*450mm 高度490mm。
3、表面处理工艺：静电喷粉。</t>
  </si>
  <si>
    <t>音条</t>
  </si>
  <si>
    <t>套</t>
  </si>
  <si>
    <t>1.构成：由实木制木条和铝片构成，带有便携带木盒，                                                                                                                                                                                           
2.组成部分：音条键、发音箱、音条钉、音条锤，产品表面镀层牢固、完整、光亮，
3.规格：铝制17块音块组成，规格：最长音块≧215mm、最短音块≧133mm；音块高≧2mm；音块的铝板琴片厚度≧5mm；                                                                                                                                                                
4.音色：音灵敏，主音清晰，悦耳，音色饱满，共鸣好，无杂音；音准符合标准要求。                                                                         
5.包装：木盒，</t>
  </si>
  <si>
    <t>手摇铃</t>
  </si>
  <si>
    <t>个</t>
  </si>
  <si>
    <t>1.材质：塑料皮带、金属铃铛、木制把，外观结构：半圆附塑料皮带由木制把连接，挂有5个小铃铛，铃铛悬挂牢固，2个为一付；
2.规格：半圆直径≧107mm，高≧74mm，木柄直径≧18mm；铃圈厚≧2mm，皮宽≧17mm，皮长约≧200mm；铃铛规格≧23*23mm；                                                                                                                         3.音色：发音清脆，无杂音；</t>
  </si>
  <si>
    <t>棒铃</t>
  </si>
  <si>
    <t>1.材质：木制、金属铃铛，结构：木棒上面覆盖红绒布，配有21颗小铃铛组成，边缘排布4排各5颗铃铛，顶部一颗铃铛，手柄处为原木清漆，美观精致； 
2.规格：全长≧250mm，手柄把长≧100mm，铃铛直径≧20mm；
3.使用方法：手持棒铃，左右或上下摇晃，使其铃铛同时发声，清越响亮；</t>
  </si>
  <si>
    <t>鱼蛙筒</t>
  </si>
  <si>
    <t>对</t>
  </si>
  <si>
    <t xml:space="preserve">1.材质：木质；                                                                                                                                                                                         2.结构：蛙鸣筒，形状似鱼型，腰部均匀加沟，原木清漆，头部和尾部彩漆，附刮棒一根； 
3.规格：全长≧200mm，头部长≧67mm；加沟处长≧68mm，直径≧56mm；尾长≧64mm，尾直径≧33mm；敲棒长≧147mm，直径≧12mm；                                                                                                                 4.音色：音质清晰，无杂音；                                                                                                                                                                                                                                 5.使用方法：一手拿鱼蛙，另一手用刮棒刮即可；         </t>
  </si>
  <si>
    <t>音乐节拍器</t>
  </si>
  <si>
    <t>机械节拍器
速度范围：40拍/分钟-208拍/分钟
人声节拍：0,2,3,4,6
误差：0.08%
产品尺寸：108*100*203mm
净重：445g</t>
  </si>
  <si>
    <t>乐器储藏柜</t>
  </si>
  <si>
    <t>1、规格：850×1800×390mm。2.采用冷轧钢板,粉末静电喷涂,焊接牢洗除锈,锌洗磷化后粉末喷涂.防护性好附着力强.采用国际品牌的粉沫使产品真正的环保无毒害。</t>
  </si>
  <si>
    <t>钟琴</t>
  </si>
  <si>
    <t>1.材质：优质钢铝；                                                              
2.规格：琴长≧615mm，琴宽≧342mm，琴片宽≧25mm，琴片厚≧5mm，整体琴片长185mm-75mm组成，琴片根据音阶不同尔长度不同。                                                                                                                                                                                                              3.结构：音板、音锤、支架、琴包组成；由1个32音的裸琴和1副不锈钢制支架组合而成，琴片上刻有音阶，不锈钢制支架的3个分支架底部均有黑色橡胶垫保护，起到稳定、固定的作用；
4.使用方法：演奏时将铝板琴放在组装好的支架上，然后左右手手持敲棒敲击琴片即可；</t>
  </si>
  <si>
    <t>木制沙锤</t>
  </si>
  <si>
    <t>1.材质：木质，沙粒
2.规格：总长度≧260mm，锤体长度≧130mm，锤球直径≧80mm，手柄长≧134mm，手柄直径≧24mm
3.结构：由2个椭圆带把红色沙锤组成，内装沙粒，两个为一付。柄由硬质桦木制成；粗细适宜，手感好，牢固，制作精美，光洁，无毛刺。手柄与锤球用环保胶连接牢固，外表喷环保红颜色漆，表面光滑，锤球画花装饰，更为美观。                                                                                                                                        4.音色：声音明亮，清脆，可发“沙拉拉”音响效果。</t>
  </si>
  <si>
    <t>卡巴撒</t>
  </si>
  <si>
    <t>1.结构：由木制手柄和木制“工”型框架，框架内部有金属包裹，外部由10多条电镀金属串珠构成，珠子表面平整无划痕，无毛刺；手柄表面光滑，无毛刺，安装结实；                                                                                 
2.音质：音质清晰，无杂音、可根据摩擦或摇晃的速度快慢来调整节奏。                                                                                                     
3.规格：头部木块直径≧130mm，厚≧8mm，锤头高≧72mm，金属串珠区直径≧76mm，金属串珠区高≧53mm；手柄长≧100mm，手柄直径≧17-24mm；</t>
  </si>
  <si>
    <t>双响筒</t>
  </si>
  <si>
    <t>副</t>
  </si>
  <si>
    <t>1.材质：橡木，由筒体、手柄构成，40-208拍/分； 配敲棒一根
2.规格：筒全长≧184mm，直径≧40mm，握把长≧153mm，握把插孔深≧15mm；敲棒长≧152mm，锤头直径≧11mm； 高音筒长59mm，低音筒长58mm                                                                                                      
3.音色：发音清脆，无杂音</t>
  </si>
  <si>
    <t>响板</t>
  </si>
  <si>
    <t>1.材质：木质
2.规格：全长≧218mm，响板头直径≧55mm，响板厚度≧31.1mm；手柄厚度≧19mm，
3.结构：由主板及两块盖板连接组成，主板及盖板各有两个孔，主板夹在两盖板中间，用线绳穿过两圆孔串联在一起;                                                                                                                                
4.音色：发音清脆，悦耳，可发出坚硬“哒，哒哒”声、无杂音；</t>
  </si>
  <si>
    <t>铃鼓</t>
  </si>
  <si>
    <t>1.材质：鼓圈桦木多层板，鼓面优质单面羊皮，黄铜镲片、羊皮鼓面；
2.结构：由鼓身、鼓面、6组小铃片组成，鼓面与鼓圈连接处用数颗泡钉进行固定，更结实美观                                                                                                                                                                   
3.规格：铃鼓直径≧200mm，高度≧43mm,木质圈厚度≧6mm，单片铃片直径≧36mm，                                                                                                                                                                                     
4.音色：击鼓，摇鼓发声清晰，无噪音；铃声清脆，古音纯正。                         
5.使用方法：手击鼓或摇鼓即可；</t>
  </si>
  <si>
    <t>（三鼓）多音鼓</t>
  </si>
  <si>
    <t>尺寸：10"12"13"
工艺：喷砂化处理
配件：扳手、鼓棒、鼓钥匙，带鼓架</t>
  </si>
  <si>
    <t>口风琴</t>
  </si>
  <si>
    <t>1.材质：食品级ABS无毒工程树脂 ；3个8度音域                                                                                                                                                                                          
2.结构：37键键盘组成、吹嘴一个、塑料吹管一个、擦琴布一块，优质帆布带拉链琴包一个（含背带）； 
3.规格：全长≧470mm，宽≧107mm，高≧35mm；白键长均≧84mm，宽均≧18mm；黑键长均≧108mm，宽均≧54mm；塑料吹管长≧540mm；吹嘴长≧65mm，宽≧17mm；外包装尺寸长*宽*高≧515*140*60mm ；
4.音质：采用十二平均律，标准音440-442Hz，音色清脆、柔和、圆润、响亮、均匀、无杂音；
5.使用方法：用嘴吹气时，手指按键盘上任意键发音；</t>
  </si>
  <si>
    <t>口琴</t>
  </si>
  <si>
    <t>1、调式：复音C调口琴
2、孔数：24孔，音孔材质为树脂
3、构造：主要有四个部分：即盖板（保护板）、底板（座板）、簧片和塑格
4、盖板：材质为铜板镀铬，保护簧片，与塑格组合成音的共鸣箱体
5、底板：铜质，装在塑板两面，口琴的簧片即列在底板上
6、簧片：用金属材料制成，受空气震动而发音，厚而长则音越低，薄而短则音越高
7、塑格：由许多的小方格组成，位于口琴的中央部分，作用是分隔上下格的两同音和左右相邻的吹吸音</t>
  </si>
  <si>
    <t>葫芦丝</t>
  </si>
  <si>
    <t>支</t>
  </si>
  <si>
    <t>1.材质：ABS材质  中音C调                                       
2.规格：葫芦丝全长385mm；葫芦130mm；主音管230mm；主音管直15mm；葫芦丝吹口20mm；                           
3.音质：采用十二平均律，标准音440Hz，音色优美，圆润，发音流畅。
4.使用方法：用嘴吹气时，手指根据乐谱曲，分别按住葫芦管上的孔发音；</t>
  </si>
  <si>
    <t>吉他</t>
  </si>
  <si>
    <t>把</t>
  </si>
  <si>
    <t>面板材料：云杉夹板，底侧板材料：沙比利，琴体面板包边：象牙白ABS五线，琴体侧板包边：象牙白ABS，背中线/尾中线：象牙白ABS五线，指板材料：玫瑰木，指板包边：象牙白ABS，指板音点：5MM白色星点，琴颈材料：那都，琴头包边：琴头包边，音孔装饰：ABS+咖啡色赛璐璐，上下弦枕：象牙白ABS，琴  钮：镀铬全封闭式</t>
  </si>
  <si>
    <t>六面体凳</t>
  </si>
  <si>
    <t>1、产品规格：420*381*300mm；
2、工艺说明：吹塑制作，材质轻，耐磨抗压，抗氧化功能强，长期使用也不会产生开裂现象，硬度和强度高，吸水性小，优良的电绝缘性，耐寒；  
（1）主要配件采用高密度聚乙烯（HDPE）为原料，中空吹塑工艺制作，下立 脚板厚度达到 50mm，其他部位≥28mm； 
（2）辅助（连接）材料采用聚丙烯（PP）为原料，注塑成型；
（3）拼装：卡件和卯榫连接，注塑链接和下沉螺丝固定；
3、设计特点：多功能音乐凳，可储物、可做合唱凳、可组合阶梯合唱台。  符合国家标准和行业标准,既造型美观，同时兼顾便于安装、维护和管理， 环保材料，硬度高，韧性强，表面耐磨、耐划伤、抗污抗老化、抗压抗冲击。机械强度测试可承重100KG以上，安全有保障； 
（1）拼装合理，牢固，没有多余的凸出的钢构件，满足强度的前提，保障 安全，适合各个年龄段使用；
 （2）透视可视设计大容量学生随时物品任意放，多种组合方式上下堆叠凹凸设计，让合唱台更加稳固安全，提手设计圆润无毛刺，拿取更方便；
（3）凳面多条带防滑点的防滑条，每面卡通造型乐感俏皮的设计。颜色多色可以选择</t>
  </si>
  <si>
    <t>二、美术教室配备方案</t>
  </si>
  <si>
    <t>学生绘画桌</t>
  </si>
  <si>
    <t>规格：650*450*760mm
材质：桌面采用16mm环保三聚氰胺饰面板，优质PVC封边，防水耐磨。桌架主体采用25*50方管制作，副架25*25mm 方管壁厚1.2mm，钢制部分经酸洗磷化静电喷塑制作而成。桌脚带有黑色或者蓝色防滑注塑脚垫。
功能：桌面可以倾斜，桌身可以升降。</t>
  </si>
  <si>
    <t>绘画凳</t>
  </si>
  <si>
    <t>规格：240*340*450mm
材质：钢木结构，凳面采用16mm环保双面彩色生态板嵌入铁盘内，优质PVC封边，防水耐磨。凳腿采用25*25方管焊接，壁厚1.2mm，钢制部分经酸洗磷化静电喷塑制作而成。凳脚带有黑色或者蓝色防滑注塑脚垫。</t>
  </si>
  <si>
    <t>仪器柜</t>
  </si>
  <si>
    <t>1、规格：1000mm×500mm×2000mm。
2、结构：铝木结构：立腿均采用喷塑带山型槽铝型材方管镶装（规格：30×30㎜，管厚 1.0mm 加强型铝合金）。
3、柜身:主体采用 16mmE1 厚三聚氰胺贴面板。
4、上部板式镶装 5mm 厚浮化玻璃对开门，内设18mm 厚隔板1棚两隔，下部为板式对开门，内设 18mm 厚隔板一层。</t>
  </si>
  <si>
    <t>储物柜</t>
  </si>
  <si>
    <t>组</t>
  </si>
  <si>
    <r>
      <rPr>
        <sz val="12"/>
        <rFont val="仿宋"/>
        <charset val="134"/>
      </rPr>
      <t>（1）贴面用材：采用天然直纹木皮，其表面硬度是一般油漆的3倍，耐刮、耐磨、耐腐蚀、耐高温、不怕烟头烫；采用纯三聚氰胺浸胶，使表面透明度更好，耐污性更强。压纹采用钢板。
（2）基料板材：选用多层实木板。
（3）封边：与板材近色的≥2mm厚的PVC封边条。
（4）五金配件：均经过酸洗、磷洗等防锈处理。
（5）规格尺寸：1350mm*宽420mm*深500mm
▲1.储物柜：提供有资质的第三方检测机构出具的储物柜抽样检验报告: 检验检测和判定依据国家最新的：GB/T3325标准、GB/T 35607标准、QB/T 3832标准、QB/T 3826标准、QB/T 3827标准、QB/T 3828标准、QB/T4371标准、GB/T1741标准、GB/T42898标准检验检测项目包含而不限于：
①单一半挥发性有机化合物释放量：14d未检出。
②防霉等级-密粘褶菌、彩绒革盖菌：耐霉菌性能等级0级不生长。
③附着力：不低于2级。
④甲醛释放量：≤0.05mg/m</t>
    </r>
    <r>
      <rPr>
        <sz val="12"/>
        <rFont val="宋体"/>
        <charset val="134"/>
      </rPr>
      <t>³</t>
    </r>
    <r>
      <rPr>
        <sz val="12"/>
        <rFont val="仿宋"/>
        <charset val="134"/>
      </rPr>
      <t xml:space="preserve">
⑤中性盐雾试验(NSS)法120h、乙酸盐雾试验(ASS)法 120h、铜盐加速乙酸盐雾（CASS)120h:涂层本身耐腐蚀等级10级；涂层对基体保护等级10级。
⑥抗菌性能-嗜麦芽窄食单胞菌：抑菌率≥99.9%。
⑦冲击强度：冲击高度400mm,应无剥落、裂纹、皱纹。
注：提供以上具有资质的第三方出具的检测报告复印件加盖投标人公章和该项检测报告机构的官网查询网址，国家市场监督管理总局全国认证认可信息公共服务平台编号查询截图，按要求提供齐全得12分，缺项扣4分，扣完为止。
▲2、产品五金配件“铰链”的抽检报告：提供有资质的第三方检测机构出具的铰链抽样检验 报告: 检验检测和判定依据国家最新的：：QB/T2189标准、QB/T3832标准、QB/T3826标准、QB/T 3827标准、QB/T3828标准、GB/T20854标准检验检测项目包含而不限于：
①循环暴露在盐雾、“干”和“湿”条件下的加速试验24h：符合要求。
②中性盐雾试验(NSS)法120h、乙酸盐雾试验(ASS)法 120h、铜盐加速乙酸盐雾（CASS)120h:涂层本身耐腐蚀等级10级；涂层对基体保护等级10级。
▲3、产品五金配件“导轨”的抽检报告：供有资质的第三方检测机构出具的导轨抽样检验报告: 检验检测和判定依据国家最新的：QB/T2454标准、QB/T3832标准、QB/T3826标准、QB/T 3827标准、QB/T3828标准、GB/T 24195标准检验检测项目包含而不限于：
①酸性盐雾、“干燥”和“湿润”条件下的循环加速腐蚀试验24h：符合要求。
②中性盐雾试验(NSS)法120h、乙酸盐雾试验(ASS)法 120h、铜盐加速乙酸盐雾（CASS)120h:涂层本身耐腐蚀等级10级；涂层对基体保护等级10级。
4、产品配件“PVC封边条”的抽检报告：提供有资质的第三方检测机构出具的PVC封边条抽样检验报告: 检验检测和判定依据国家最新的：QB/T4463标准、GB/T 8813标准、SN/T3003标准检验检测项目包含而不限于：
①压缩强度：符合要求。②聚合物含量：聚氯乙烯含量60%以上。③有害物质-甲醛释放量：≤1.5mg/L。④耐磨性：磨30r后应无露底现象。⑤耐开裂性：≥2级。</t>
    </r>
  </si>
  <si>
    <t>水粉颜料</t>
  </si>
  <si>
    <t>盒</t>
  </si>
  <si>
    <t>马利牌，24色水粉颜料，12ml装</t>
  </si>
  <si>
    <t>油画布框</t>
  </si>
  <si>
    <t>60x80cm</t>
  </si>
  <si>
    <t>油画笔</t>
  </si>
  <si>
    <t>优质猪鬃，6支装</t>
  </si>
  <si>
    <t>油画颜料</t>
  </si>
  <si>
    <t>马利牌，24色,12ml</t>
  </si>
  <si>
    <t>展示画框</t>
  </si>
  <si>
    <t>600*450mm,材质：优质实木边框 PVC面</t>
  </si>
  <si>
    <t>600*900mm,材质：优质实木边框 PVC面</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</si>
</sst>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DBNum2][$RMB]General;[Red][DBNum2][$RMB]General"/>
    <numFmt numFmtId="178" formatCode="0_ "/>
  </numFmts>
  <fonts count="30">
    <font>
      <sz val="12"/>
      <name val="宋体"/>
      <charset val="134"/>
    </font>
    <font>
      <sz val="12"/>
      <name val="仿宋"/>
      <charset val="134"/>
    </font>
    <font>
      <sz val="20"/>
      <name val="微软雅黑"/>
      <charset val="134"/>
    </font>
    <font>
      <b/>
      <sz val="12"/>
      <name val="仿宋"/>
      <charset val="134"/>
    </font>
    <font>
      <sz val="12"/>
      <color rgb="FF000000"/>
      <name val="仿宋"/>
      <charset val="134"/>
    </font>
    <font>
      <sz val="12"/>
      <color theme="1"/>
      <name val="仿宋"/>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9"/>
      <color indexed="8"/>
      <name val="宋体"/>
      <charset val="134"/>
    </font>
    <font>
      <sz val="11"/>
      <color rgb="FF000000"/>
      <name val="等线"/>
      <charset val="134"/>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0"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6" fillId="2" borderId="5"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3" borderId="8" applyNumberFormat="0" applyAlignment="0" applyProtection="0">
      <alignment vertical="center"/>
    </xf>
    <xf numFmtId="0" fontId="16" fillId="4" borderId="9" applyNumberFormat="0" applyAlignment="0" applyProtection="0">
      <alignment vertical="center"/>
    </xf>
    <xf numFmtId="0" fontId="17" fillId="4" borderId="8" applyNumberFormat="0" applyAlignment="0" applyProtection="0">
      <alignment vertical="center"/>
    </xf>
    <xf numFmtId="0" fontId="18" fillId="5" borderId="10" applyNumberFormat="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7" fillId="0" borderId="0"/>
    <xf numFmtId="0" fontId="6" fillId="0" borderId="0">
      <alignment vertical="center"/>
    </xf>
    <xf numFmtId="0" fontId="28" fillId="0" borderId="0">
      <protection locked="0"/>
    </xf>
    <xf numFmtId="0" fontId="6" fillId="0" borderId="0">
      <alignment vertical="center"/>
    </xf>
    <xf numFmtId="0" fontId="0" fillId="0" borderId="0">
      <alignment vertical="center"/>
    </xf>
    <xf numFmtId="0" fontId="6" fillId="0" borderId="0">
      <alignment vertical="center"/>
    </xf>
    <xf numFmtId="0" fontId="0" fillId="0" borderId="0">
      <alignment vertical="center"/>
    </xf>
    <xf numFmtId="0" fontId="0" fillId="0" borderId="0"/>
    <xf numFmtId="0" fontId="26" fillId="0" borderId="0"/>
    <xf numFmtId="0" fontId="26" fillId="0" borderId="0"/>
    <xf numFmtId="43" fontId="0" fillId="0" borderId="0" applyFont="0" applyFill="0" applyBorder="0" applyAlignment="0" applyProtection="0">
      <alignment vertical="center"/>
    </xf>
    <xf numFmtId="0" fontId="29" fillId="0" borderId="0">
      <alignment vertical="center"/>
    </xf>
    <xf numFmtId="0" fontId="6" fillId="0" borderId="0">
      <alignment vertical="center"/>
    </xf>
  </cellStyleXfs>
  <cellXfs count="33">
    <xf numFmtId="0" fontId="0" fillId="0" borderId="0" xfId="0">
      <alignment vertical="center"/>
    </xf>
    <xf numFmtId="0" fontId="1" fillId="0" borderId="0" xfId="0" applyFont="1" applyFill="1" applyAlignment="1">
      <alignment horizontal="center" vertical="center"/>
    </xf>
    <xf numFmtId="0" fontId="1" fillId="0" borderId="0" xfId="0" applyFont="1" applyFill="1">
      <alignment vertical="center"/>
    </xf>
    <xf numFmtId="0" fontId="1" fillId="0" borderId="0" xfId="0" applyFont="1" applyFill="1" applyAlignment="1">
      <alignment horizontal="lef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left" vertical="center"/>
    </xf>
    <xf numFmtId="0" fontId="3" fillId="0" borderId="2" xfId="0" applyFont="1" applyFill="1" applyBorder="1" applyAlignment="1">
      <alignment horizontal="left" vertical="center"/>
    </xf>
    <xf numFmtId="0" fontId="3" fillId="0" borderId="2" xfId="0" applyFont="1" applyFill="1" applyBorder="1" applyAlignment="1">
      <alignment horizontal="center" vertical="center"/>
    </xf>
    <xf numFmtId="0" fontId="3" fillId="0" borderId="3" xfId="0" applyFont="1" applyFill="1" applyBorder="1" applyAlignment="1">
      <alignment horizontal="left" vertical="center"/>
    </xf>
    <xf numFmtId="0" fontId="1" fillId="0" borderId="4"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4" xfId="0" applyFont="1" applyFill="1" applyBorder="1" applyAlignment="1">
      <alignment vertical="center" wrapText="1"/>
    </xf>
    <xf numFmtId="176" fontId="1" fillId="0" borderId="4" xfId="0" applyNumberFormat="1" applyFont="1" applyFill="1" applyBorder="1" applyAlignment="1">
      <alignment horizontal="center" vertical="center" wrapText="1"/>
    </xf>
    <xf numFmtId="0" fontId="1" fillId="0" borderId="4" xfId="0" applyFont="1" applyFill="1" applyBorder="1" applyAlignment="1">
      <alignment horizontal="justify" vertical="center" wrapText="1"/>
    </xf>
    <xf numFmtId="176" fontId="1" fillId="0" borderId="4" xfId="0" applyNumberFormat="1" applyFont="1" applyFill="1" applyBorder="1" applyAlignment="1">
      <alignment horizontal="center" vertical="center"/>
    </xf>
    <xf numFmtId="0" fontId="1" fillId="0" borderId="4" xfId="0" applyFont="1" applyFill="1" applyBorder="1" applyAlignment="1">
      <alignment vertical="center"/>
    </xf>
    <xf numFmtId="0" fontId="4" fillId="0" borderId="4" xfId="58" applyFont="1" applyFill="1" applyBorder="1" applyAlignment="1">
      <alignment horizontal="center" vertical="center" wrapText="1"/>
    </xf>
    <xf numFmtId="0" fontId="1" fillId="0" borderId="4" xfId="70" applyFont="1" applyFill="1" applyBorder="1" applyAlignment="1">
      <alignment horizontal="center" vertical="center" wrapText="1"/>
    </xf>
    <xf numFmtId="0" fontId="1" fillId="0" borderId="4" xfId="58" applyFont="1" applyFill="1" applyBorder="1" applyAlignment="1">
      <alignment horizontal="center" vertical="center"/>
    </xf>
    <xf numFmtId="0" fontId="1" fillId="0" borderId="4" xfId="70" applyNumberFormat="1" applyFont="1" applyFill="1" applyBorder="1" applyAlignment="1">
      <alignment horizontal="left" vertical="center" wrapText="1"/>
    </xf>
    <xf numFmtId="0" fontId="1" fillId="0" borderId="4" xfId="58" applyFont="1" applyFill="1" applyBorder="1" applyAlignment="1">
      <alignment horizontal="center" vertical="center" wrapText="1"/>
    </xf>
    <xf numFmtId="0" fontId="1" fillId="0" borderId="4" xfId="70" applyFont="1" applyFill="1" applyBorder="1" applyAlignment="1">
      <alignment horizontal="left" vertical="center" wrapText="1"/>
    </xf>
    <xf numFmtId="177" fontId="1" fillId="0" borderId="4" xfId="0" applyNumberFormat="1" applyFont="1" applyFill="1" applyBorder="1" applyAlignment="1">
      <alignment horizontal="left" vertical="center" wrapText="1"/>
    </xf>
    <xf numFmtId="0" fontId="1" fillId="0" borderId="4" xfId="58" applyFont="1" applyFill="1" applyBorder="1" applyAlignment="1">
      <alignment vertical="center"/>
    </xf>
    <xf numFmtId="177" fontId="1" fillId="0" borderId="4" xfId="0" applyNumberFormat="1" applyFont="1" applyFill="1" applyBorder="1" applyAlignment="1">
      <alignment vertical="center" wrapText="1"/>
    </xf>
    <xf numFmtId="0" fontId="1" fillId="0" borderId="4" xfId="58" applyFont="1" applyFill="1" applyBorder="1" applyAlignment="1">
      <alignment vertical="center" wrapText="1"/>
    </xf>
    <xf numFmtId="0" fontId="5" fillId="0" borderId="4" xfId="0" applyFont="1" applyFill="1" applyBorder="1" applyAlignment="1">
      <alignment horizontal="center" vertical="center"/>
    </xf>
    <xf numFmtId="0" fontId="1" fillId="0" borderId="4" xfId="0" applyFont="1" applyFill="1" applyBorder="1" applyAlignment="1">
      <alignment horizontal="left" vertical="center" wrapText="1"/>
    </xf>
    <xf numFmtId="178" fontId="1" fillId="0" borderId="4" xfId="58" applyNumberFormat="1" applyFont="1" applyFill="1" applyBorder="1" applyAlignment="1">
      <alignment horizontal="center" vertical="center" wrapText="1"/>
    </xf>
    <xf numFmtId="0" fontId="4" fillId="0" borderId="4" xfId="58" applyFont="1" applyFill="1" applyBorder="1" applyAlignment="1">
      <alignment horizontal="left"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Sheet1" xfId="49"/>
    <cellStyle name="0,0_x000d__x000a_NA_x000d__x000a_" xfId="50"/>
    <cellStyle name="0,0_x000d__x000a_NA_x000d__x000a_ 2" xfId="51"/>
    <cellStyle name="0,0_x005f_x005f_x005f_x000d__x005f_x005f_x005f_x000a_NA_x005f_x005f_x005f_x000d__x005f_x005f_x005f_x000a_" xfId="52"/>
    <cellStyle name="0,0_x005f_x005f_x005f_x005f_x005f_x005f_x005f_x000d__x005f_x005f_x005f_x005f_x005f_x005f_x005f_x000a_NA_x005f_x005f_x005f_x005f_x005f_x005f_x005f_x000d__x005f_x005f_x005f_x005f_x005f_x005f_x005f_x000a_ 2 2" xfId="53"/>
    <cellStyle name="常规 11" xfId="54"/>
    <cellStyle name="常规 12" xfId="55"/>
    <cellStyle name="常规 13" xfId="56"/>
    <cellStyle name="常规 16" xfId="57"/>
    <cellStyle name="常规 2" xfId="58"/>
    <cellStyle name="常规 2 2" xfId="59"/>
    <cellStyle name="常规 2 2 2" xfId="60"/>
    <cellStyle name="常规 3" xfId="61"/>
    <cellStyle name="常规 4" xfId="62"/>
    <cellStyle name="常规 5" xfId="63"/>
    <cellStyle name="常规 6" xfId="64"/>
    <cellStyle name="常规 8" xfId="65"/>
    <cellStyle name="常规_Sheet2" xfId="66"/>
    <cellStyle name="常规_版纳中级人 民法院审委会会议室" xfId="67"/>
    <cellStyle name="千位分隔 2" xfId="68"/>
    <cellStyle name="常规 9 3 2" xfId="69"/>
    <cellStyle name="常规 10" xfId="7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jpe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jpeg"/><Relationship Id="rId3" Type="http://schemas.openxmlformats.org/officeDocument/2006/relationships/image" Target="media/image4.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pn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483870</xdr:colOff>
      <xdr:row>25</xdr:row>
      <xdr:rowOff>0</xdr:rowOff>
    </xdr:from>
    <xdr:to>
      <xdr:col>6</xdr:col>
      <xdr:colOff>1298575</xdr:colOff>
      <xdr:row>25</xdr:row>
      <xdr:rowOff>693420</xdr:rowOff>
    </xdr:to>
    <xdr:pic>
      <xdr:nvPicPr>
        <xdr:cNvPr id="7" name="ID_F74A6CA7AF114273BC0A3B197A9CDA10"/>
        <xdr:cNvPicPr>
          <a:picLocks noChangeAspect="1"/>
        </xdr:cNvPicPr>
      </xdr:nvPicPr>
      <xdr:blipFill>
        <a:blip r:embed="rId1"/>
        <a:srcRect t="10463" b="16837"/>
        <a:stretch>
          <a:fillRect/>
        </a:stretch>
      </xdr:blipFill>
      <xdr:spPr>
        <a:xfrm>
          <a:off x="9951720" y="14061440"/>
          <a:ext cx="814705" cy="693420"/>
        </a:xfrm>
        <a:prstGeom prst="rect">
          <a:avLst/>
        </a:prstGeom>
      </xdr:spPr>
    </xdr:pic>
    <xdr:clientData/>
  </xdr:twoCellAnchor>
  <xdr:twoCellAnchor editAs="oneCell">
    <xdr:from>
      <xdr:col>6</xdr:col>
      <xdr:colOff>873125</xdr:colOff>
      <xdr:row>26</xdr:row>
      <xdr:rowOff>83185</xdr:rowOff>
    </xdr:from>
    <xdr:to>
      <xdr:col>6</xdr:col>
      <xdr:colOff>1402080</xdr:colOff>
      <xdr:row>26</xdr:row>
      <xdr:rowOff>535305</xdr:rowOff>
    </xdr:to>
    <xdr:pic>
      <xdr:nvPicPr>
        <xdr:cNvPr id="8" name="ID_09CD6662DAFF4536BAC0A5D988180D30"/>
        <xdr:cNvPicPr>
          <a:picLocks noChangeAspect="1"/>
        </xdr:cNvPicPr>
      </xdr:nvPicPr>
      <xdr:blipFill>
        <a:blip r:embed="rId1"/>
        <a:srcRect t="10463" b="16837"/>
        <a:stretch>
          <a:fillRect/>
        </a:stretch>
      </xdr:blipFill>
      <xdr:spPr>
        <a:xfrm>
          <a:off x="10340975" y="14944725"/>
          <a:ext cx="528955" cy="4521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5"/>
  <sheetViews>
    <sheetView showGridLines="0" tabSelected="1" workbookViewId="0">
      <selection activeCell="A1" sqref="A1:G1"/>
    </sheetView>
  </sheetViews>
  <sheetFormatPr defaultColWidth="8.9" defaultRowHeight="43.8" customHeight="1" outlineLevelCol="6"/>
  <cols>
    <col min="1" max="1" width="8.7" style="2" customWidth="1"/>
    <col min="2" max="2" width="17.5" style="3" customWidth="1"/>
    <col min="3" max="3" width="12.5" style="1" customWidth="1"/>
    <col min="4" max="4" width="10.4" style="2" customWidth="1"/>
    <col min="5" max="5" width="54.2166666666667" style="3" customWidth="1"/>
    <col min="6" max="6" width="20.9333333333333" style="1" customWidth="1"/>
    <col min="7" max="7" width="29.8" style="2" customWidth="1"/>
    <col min="8" max="25" width="9" style="2" customWidth="1"/>
    <col min="26" max="16384" width="8.9" style="2"/>
  </cols>
  <sheetData>
    <row r="1" customHeight="1" spans="1:7">
      <c r="A1" s="4" t="s">
        <v>0</v>
      </c>
      <c r="B1" s="5"/>
      <c r="C1" s="5"/>
      <c r="D1" s="5"/>
      <c r="E1" s="5"/>
      <c r="F1" s="5"/>
      <c r="G1" s="6"/>
    </row>
    <row r="2" s="1" customFormat="1" customHeight="1" spans="1:7">
      <c r="A2" s="7" t="s">
        <v>1</v>
      </c>
      <c r="B2" s="7" t="s">
        <v>2</v>
      </c>
      <c r="C2" s="7" t="s">
        <v>3</v>
      </c>
      <c r="D2" s="7" t="s">
        <v>4</v>
      </c>
      <c r="E2" s="7" t="s">
        <v>5</v>
      </c>
      <c r="F2" s="7" t="s">
        <v>6</v>
      </c>
      <c r="G2" s="7" t="s">
        <v>7</v>
      </c>
    </row>
    <row r="3" customHeight="1" spans="1:7">
      <c r="A3" s="8" t="s">
        <v>8</v>
      </c>
      <c r="B3" s="9"/>
      <c r="C3" s="9"/>
      <c r="D3" s="9"/>
      <c r="E3" s="9"/>
      <c r="F3" s="10"/>
      <c r="G3" s="11"/>
    </row>
    <row r="4" customHeight="1" spans="1:7">
      <c r="A4" s="12">
        <v>1</v>
      </c>
      <c r="B4" s="13" t="s">
        <v>9</v>
      </c>
      <c r="C4" s="13" t="s">
        <v>10</v>
      </c>
      <c r="D4" s="13">
        <v>1</v>
      </c>
      <c r="E4" s="14" t="s">
        <v>11</v>
      </c>
      <c r="F4" s="15"/>
      <c r="G4" s="12" t="str">
        <f>_xlfn.DISPIMG("ID_784D849AC5CF425F87962D7515A6BD2A",1)</f>
        <v>=DISPIMG("ID_784D849AC5CF425F87962D7515A6BD2A",1)</v>
      </c>
    </row>
    <row r="5" customHeight="1" spans="1:7">
      <c r="A5" s="12">
        <v>2</v>
      </c>
      <c r="B5" s="13" t="s">
        <v>12</v>
      </c>
      <c r="C5" s="13" t="s">
        <v>13</v>
      </c>
      <c r="D5" s="13">
        <v>1</v>
      </c>
      <c r="E5" s="14" t="s">
        <v>14</v>
      </c>
      <c r="F5" s="15"/>
      <c r="G5" s="12" t="str">
        <f>_xlfn.DISPIMG("ID_6CFEEAD1D57B4724ACAEF0349AAA20C5",1)</f>
        <v>=DISPIMG("ID_6CFEEAD1D57B4724ACAEF0349AAA20C5",1)</v>
      </c>
    </row>
    <row r="6" customHeight="1" spans="1:7">
      <c r="A6" s="12">
        <v>3</v>
      </c>
      <c r="B6" s="13" t="s">
        <v>15</v>
      </c>
      <c r="C6" s="12" t="s">
        <v>16</v>
      </c>
      <c r="D6" s="12">
        <v>1</v>
      </c>
      <c r="E6" s="16" t="s">
        <v>17</v>
      </c>
      <c r="F6" s="17"/>
      <c r="G6" s="18" t="str">
        <f>_xlfn.DISPIMG("ID_150E4AED198A4C63A22362E908302C32",1)</f>
        <v>=DISPIMG("ID_150E4AED198A4C63A22362E908302C32",1)</v>
      </c>
    </row>
    <row r="7" customHeight="1" spans="1:7">
      <c r="A7" s="12">
        <v>4</v>
      </c>
      <c r="B7" s="13" t="s">
        <v>18</v>
      </c>
      <c r="C7" s="13" t="s">
        <v>19</v>
      </c>
      <c r="D7" s="13">
        <v>1</v>
      </c>
      <c r="E7" s="14" t="s">
        <v>20</v>
      </c>
      <c r="F7" s="15"/>
      <c r="G7" s="18" t="str">
        <f>_xlfn.DISPIMG("ID_0ED50D03DC464C75872CB236F0E518F9",1)</f>
        <v>=DISPIMG("ID_0ED50D03DC464C75872CB236F0E518F9",1)</v>
      </c>
    </row>
    <row r="8" customHeight="1" spans="1:7">
      <c r="A8" s="12">
        <v>5</v>
      </c>
      <c r="B8" s="13" t="s">
        <v>21</v>
      </c>
      <c r="C8" s="13" t="s">
        <v>22</v>
      </c>
      <c r="D8" s="13">
        <v>20</v>
      </c>
      <c r="E8" s="14" t="s">
        <v>23</v>
      </c>
      <c r="F8" s="15"/>
      <c r="G8" s="12" t="str">
        <f>_xlfn.DISPIMG("ID_3E6AA7672E104B2282B7136E5D95626B",1)</f>
        <v>=DISPIMG("ID_3E6AA7672E104B2282B7136E5D95626B",1)</v>
      </c>
    </row>
    <row r="9" customHeight="1" spans="1:7">
      <c r="A9" s="12">
        <v>6</v>
      </c>
      <c r="B9" s="13" t="s">
        <v>24</v>
      </c>
      <c r="C9" s="13" t="s">
        <v>22</v>
      </c>
      <c r="D9" s="13">
        <v>2</v>
      </c>
      <c r="E9" s="14" t="s">
        <v>25</v>
      </c>
      <c r="F9" s="15"/>
      <c r="G9" s="12" t="str">
        <f>_xlfn.DISPIMG("ID_49955A7E6F8B47A192C0A812F0F03DD6",1)</f>
        <v>=DISPIMG("ID_49955A7E6F8B47A192C0A812F0F03DD6",1)</v>
      </c>
    </row>
    <row r="10" customHeight="1" spans="1:7">
      <c r="A10" s="12">
        <v>7</v>
      </c>
      <c r="B10" s="13" t="s">
        <v>26</v>
      </c>
      <c r="C10" s="13" t="s">
        <v>27</v>
      </c>
      <c r="D10" s="13">
        <v>2</v>
      </c>
      <c r="E10" s="14" t="s">
        <v>28</v>
      </c>
      <c r="F10" s="15"/>
      <c r="G10" s="12" t="str">
        <f>_xlfn.DISPIMG("ID_97620ADFB899480185A8D805AE10746D",1)</f>
        <v>=DISPIMG("ID_97620ADFB899480185A8D805AE10746D",1)</v>
      </c>
    </row>
    <row r="11" customHeight="1" spans="1:7">
      <c r="A11" s="12">
        <v>8</v>
      </c>
      <c r="B11" s="13" t="s">
        <v>29</v>
      </c>
      <c r="C11" s="13" t="s">
        <v>22</v>
      </c>
      <c r="D11" s="13">
        <v>1</v>
      </c>
      <c r="E11" s="14" t="s">
        <v>30</v>
      </c>
      <c r="F11" s="15"/>
      <c r="G11" s="12" t="str">
        <f>_xlfn.DISPIMG("ID_114F9877978E49E79D5CB23FDCFD64E2",1)</f>
        <v>=DISPIMG("ID_114F9877978E49E79D5CB23FDCFD64E2",1)</v>
      </c>
    </row>
    <row r="12" customHeight="1" spans="1:7">
      <c r="A12" s="12">
        <v>9</v>
      </c>
      <c r="B12" s="13" t="s">
        <v>31</v>
      </c>
      <c r="C12" s="13" t="s">
        <v>22</v>
      </c>
      <c r="D12" s="13">
        <v>4</v>
      </c>
      <c r="E12" s="14" t="s">
        <v>32</v>
      </c>
      <c r="F12" s="15"/>
      <c r="G12" s="18" t="str">
        <f>_xlfn.DISPIMG("ID_80280278F9E8421489978E004393E919",1)</f>
        <v>=DISPIMG("ID_80280278F9E8421489978E004393E919",1)</v>
      </c>
    </row>
    <row r="13" customHeight="1" spans="1:7">
      <c r="A13" s="12">
        <v>10</v>
      </c>
      <c r="B13" s="13" t="s">
        <v>33</v>
      </c>
      <c r="C13" s="13" t="s">
        <v>19</v>
      </c>
      <c r="D13" s="13">
        <v>1</v>
      </c>
      <c r="E13" s="14" t="s">
        <v>34</v>
      </c>
      <c r="F13" s="15"/>
      <c r="G13" s="12" t="str">
        <f>_xlfn.DISPIMG("ID_5D8F53153BCE41E399A3736678138E6B",1)</f>
        <v>=DISPIMG("ID_5D8F53153BCE41E399A3736678138E6B",1)</v>
      </c>
    </row>
    <row r="14" customHeight="1" spans="1:7">
      <c r="A14" s="12">
        <v>11</v>
      </c>
      <c r="B14" s="13" t="s">
        <v>35</v>
      </c>
      <c r="C14" s="13" t="s">
        <v>27</v>
      </c>
      <c r="D14" s="13">
        <v>4</v>
      </c>
      <c r="E14" s="14" t="s">
        <v>36</v>
      </c>
      <c r="F14" s="15"/>
      <c r="G14" s="12" t="str">
        <f>_xlfn.DISPIMG("ID_C582137E2B7A4AE09E60BD4DFA62B16C",1)</f>
        <v>=DISPIMG("ID_C582137E2B7A4AE09E60BD4DFA62B16C",1)</v>
      </c>
    </row>
    <row r="15" customHeight="1" spans="1:7">
      <c r="A15" s="12">
        <v>12</v>
      </c>
      <c r="B15" s="13" t="s">
        <v>37</v>
      </c>
      <c r="C15" s="13" t="s">
        <v>22</v>
      </c>
      <c r="D15" s="13">
        <v>2</v>
      </c>
      <c r="E15" s="14" t="s">
        <v>38</v>
      </c>
      <c r="F15" s="15"/>
      <c r="G15" s="12" t="str">
        <f>_xlfn.DISPIMG("ID_F97D961F1577472F880A9A542E320D17",1)</f>
        <v>=DISPIMG("ID_F97D961F1577472F880A9A542E320D17",1)</v>
      </c>
    </row>
    <row r="16" customHeight="1" spans="1:7">
      <c r="A16" s="12">
        <v>13</v>
      </c>
      <c r="B16" s="13" t="s">
        <v>39</v>
      </c>
      <c r="C16" s="13" t="s">
        <v>40</v>
      </c>
      <c r="D16" s="13">
        <v>2</v>
      </c>
      <c r="E16" s="14" t="s">
        <v>41</v>
      </c>
      <c r="F16" s="15"/>
      <c r="G16" s="12" t="str">
        <f>_xlfn.DISPIMG("ID_4AC95C929ADD40A882FB74C50C50A969",1)</f>
        <v>=DISPIMG("ID_4AC95C929ADD40A882FB74C50C50A969",1)</v>
      </c>
    </row>
    <row r="17" customHeight="1" spans="1:7">
      <c r="A17" s="12">
        <v>14</v>
      </c>
      <c r="B17" s="13" t="s">
        <v>42</v>
      </c>
      <c r="C17" s="13" t="s">
        <v>22</v>
      </c>
      <c r="D17" s="13">
        <v>2</v>
      </c>
      <c r="E17" s="14" t="s">
        <v>43</v>
      </c>
      <c r="F17" s="15"/>
      <c r="G17" s="12" t="str">
        <f>_xlfn.DISPIMG("ID_4FD0802F190C484F958A0DE42FA8CC4B",1)</f>
        <v>=DISPIMG("ID_4FD0802F190C484F958A0DE42FA8CC4B",1)</v>
      </c>
    </row>
    <row r="18" customHeight="1" spans="1:7">
      <c r="A18" s="12">
        <v>15</v>
      </c>
      <c r="B18" s="13" t="s">
        <v>44</v>
      </c>
      <c r="C18" s="13" t="s">
        <v>19</v>
      </c>
      <c r="D18" s="13">
        <v>10</v>
      </c>
      <c r="E18" s="14" t="s">
        <v>45</v>
      </c>
      <c r="F18" s="15"/>
      <c r="G18" s="12" t="str">
        <f>_xlfn.DISPIMG("ID_DF43E6677E234F959E535F59485415E2",1)</f>
        <v>=DISPIMG("ID_DF43E6677E234F959E535F59485415E2",1)</v>
      </c>
    </row>
    <row r="19" customHeight="1" spans="1:7">
      <c r="A19" s="12">
        <v>16</v>
      </c>
      <c r="B19" s="13" t="s">
        <v>46</v>
      </c>
      <c r="C19" s="13" t="s">
        <v>19</v>
      </c>
      <c r="D19" s="13">
        <v>1</v>
      </c>
      <c r="E19" s="14" t="s">
        <v>47</v>
      </c>
      <c r="F19" s="15"/>
      <c r="G19" s="12" t="str">
        <f>_xlfn.DISPIMG("ID_63CAA07292BA455AB29CD8EDAD933A4F",1)</f>
        <v>=DISPIMG("ID_63CAA07292BA455AB29CD8EDAD933A4F",1)</v>
      </c>
    </row>
    <row r="20" customHeight="1" spans="1:7">
      <c r="A20" s="12">
        <v>17</v>
      </c>
      <c r="B20" s="13" t="s">
        <v>48</v>
      </c>
      <c r="C20" s="13" t="s">
        <v>22</v>
      </c>
      <c r="D20" s="13">
        <v>40</v>
      </c>
      <c r="E20" s="14" t="s">
        <v>49</v>
      </c>
      <c r="F20" s="15"/>
      <c r="G20" s="12" t="str">
        <f>_xlfn.DISPIMG("ID_055222CEA1474DCA951BEB94A34F3D2B",1)</f>
        <v>=DISPIMG("ID_055222CEA1474DCA951BEB94A34F3D2B",1)</v>
      </c>
    </row>
    <row r="21" customHeight="1" spans="1:7">
      <c r="A21" s="12">
        <v>18</v>
      </c>
      <c r="B21" s="13" t="s">
        <v>50</v>
      </c>
      <c r="C21" s="13" t="s">
        <v>22</v>
      </c>
      <c r="D21" s="13">
        <v>1</v>
      </c>
      <c r="E21" s="14" t="s">
        <v>51</v>
      </c>
      <c r="F21" s="15"/>
      <c r="G21" s="12" t="str">
        <f>_xlfn.DISPIMG("ID_A1DEEDFFF96843039885FCA68EFC414C",1)</f>
        <v>=DISPIMG("ID_A1DEEDFFF96843039885FCA68EFC414C",1)</v>
      </c>
    </row>
    <row r="22" customHeight="1" spans="1:7">
      <c r="A22" s="12">
        <v>19</v>
      </c>
      <c r="B22" s="13" t="s">
        <v>52</v>
      </c>
      <c r="C22" s="13" t="s">
        <v>53</v>
      </c>
      <c r="D22" s="13">
        <v>20</v>
      </c>
      <c r="E22" s="14" t="s">
        <v>54</v>
      </c>
      <c r="F22" s="15"/>
      <c r="G22" s="18" t="str">
        <f>_xlfn.DISPIMG("ID_1228E399E74E46EDB2D7A5AA95E58858",1)</f>
        <v>=DISPIMG("ID_1228E399E74E46EDB2D7A5AA95E58858",1)</v>
      </c>
    </row>
    <row r="23" customHeight="1" spans="1:7">
      <c r="A23" s="12">
        <v>20</v>
      </c>
      <c r="B23" s="13" t="s">
        <v>55</v>
      </c>
      <c r="C23" s="13" t="s">
        <v>56</v>
      </c>
      <c r="D23" s="13">
        <v>1</v>
      </c>
      <c r="E23" s="14" t="s">
        <v>57</v>
      </c>
      <c r="F23" s="15"/>
      <c r="G23" s="12" t="str">
        <f>_xlfn.DISPIMG("ID_DB0C31FC21EB48AFB9EEB8C2533EFC5E",1)</f>
        <v>=DISPIMG("ID_DB0C31FC21EB48AFB9EEB8C2533EFC5E",1)</v>
      </c>
    </row>
    <row r="24" customHeight="1" spans="1:7">
      <c r="A24" s="12">
        <v>21</v>
      </c>
      <c r="B24" s="13" t="s">
        <v>58</v>
      </c>
      <c r="C24" s="13" t="s">
        <v>22</v>
      </c>
      <c r="D24" s="13">
        <v>55</v>
      </c>
      <c r="E24" s="14" t="s">
        <v>59</v>
      </c>
      <c r="F24" s="15"/>
      <c r="G24" s="12" t="str">
        <f>_xlfn.DISPIMG("ID_6DC3BD6A1C914FA2A2C4E482B0648F24",1)</f>
        <v>=DISPIMG("ID_6DC3BD6A1C914FA2A2C4E482B0648F24",1)</v>
      </c>
    </row>
    <row r="25" ht="56" customHeight="1" spans="1:7">
      <c r="A25" s="8" t="s">
        <v>60</v>
      </c>
      <c r="B25" s="9"/>
      <c r="C25" s="9"/>
      <c r="D25" s="9"/>
      <c r="E25" s="9"/>
      <c r="F25" s="9"/>
      <c r="G25" s="11"/>
    </row>
    <row r="26" ht="63" customHeight="1" spans="1:7">
      <c r="A26" s="12">
        <v>1</v>
      </c>
      <c r="B26" s="19" t="s">
        <v>61</v>
      </c>
      <c r="C26" s="20" t="s">
        <v>16</v>
      </c>
      <c r="D26" s="21">
        <v>50</v>
      </c>
      <c r="E26" s="22" t="s">
        <v>62</v>
      </c>
      <c r="F26" s="23"/>
      <c r="G26" s="24"/>
    </row>
    <row r="27" ht="56" customHeight="1" spans="1:7">
      <c r="A27" s="12">
        <v>2</v>
      </c>
      <c r="B27" s="19" t="s">
        <v>63</v>
      </c>
      <c r="C27" s="20" t="s">
        <v>22</v>
      </c>
      <c r="D27" s="21">
        <v>50</v>
      </c>
      <c r="E27" s="22" t="s">
        <v>64</v>
      </c>
      <c r="F27" s="23"/>
      <c r="G27" s="24"/>
    </row>
    <row r="28" ht="56" customHeight="1" spans="1:7">
      <c r="A28" s="12">
        <v>3</v>
      </c>
      <c r="B28" s="19" t="s">
        <v>65</v>
      </c>
      <c r="C28" s="21" t="s">
        <v>22</v>
      </c>
      <c r="D28" s="21">
        <v>5</v>
      </c>
      <c r="E28" s="25" t="s">
        <v>66</v>
      </c>
      <c r="F28" s="23"/>
      <c r="G28" s="26"/>
    </row>
    <row r="29" ht="56" customHeight="1" spans="1:7">
      <c r="A29" s="12">
        <v>4</v>
      </c>
      <c r="B29" s="19" t="s">
        <v>67</v>
      </c>
      <c r="C29" s="21" t="s">
        <v>68</v>
      </c>
      <c r="D29" s="21">
        <v>12</v>
      </c>
      <c r="E29" s="27" t="s">
        <v>69</v>
      </c>
      <c r="F29" s="28"/>
      <c r="G29" s="26"/>
    </row>
    <row r="30" ht="56" customHeight="1" spans="1:7">
      <c r="A30" s="12">
        <v>5</v>
      </c>
      <c r="B30" s="13" t="s">
        <v>70</v>
      </c>
      <c r="C30" s="13" t="s">
        <v>71</v>
      </c>
      <c r="D30" s="29">
        <v>50</v>
      </c>
      <c r="E30" s="30" t="s">
        <v>72</v>
      </c>
      <c r="F30" s="31"/>
      <c r="G30" s="26"/>
    </row>
    <row r="31" ht="56" customHeight="1" spans="1:7">
      <c r="A31" s="12">
        <v>6</v>
      </c>
      <c r="B31" s="13" t="s">
        <v>73</v>
      </c>
      <c r="C31" s="13" t="s">
        <v>22</v>
      </c>
      <c r="D31" s="29">
        <v>50</v>
      </c>
      <c r="E31" s="30" t="s">
        <v>74</v>
      </c>
      <c r="F31" s="31"/>
      <c r="G31" s="26"/>
    </row>
    <row r="32" ht="56" customHeight="1" spans="1:7">
      <c r="A32" s="12">
        <v>7</v>
      </c>
      <c r="B32" s="13" t="s">
        <v>75</v>
      </c>
      <c r="C32" s="13" t="s">
        <v>19</v>
      </c>
      <c r="D32" s="29">
        <v>45</v>
      </c>
      <c r="E32" s="30" t="s">
        <v>76</v>
      </c>
      <c r="F32" s="31"/>
      <c r="G32" s="26"/>
    </row>
    <row r="33" customHeight="1" spans="1:7">
      <c r="A33" s="12">
        <v>8</v>
      </c>
      <c r="B33" s="13" t="s">
        <v>77</v>
      </c>
      <c r="C33" s="13" t="s">
        <v>19</v>
      </c>
      <c r="D33" s="29">
        <v>40</v>
      </c>
      <c r="E33" s="30" t="s">
        <v>78</v>
      </c>
      <c r="F33" s="31"/>
      <c r="G33" s="26"/>
    </row>
    <row r="34" customHeight="1" spans="1:7">
      <c r="A34" s="12">
        <v>9</v>
      </c>
      <c r="B34" s="19" t="s">
        <v>79</v>
      </c>
      <c r="C34" s="21" t="s">
        <v>22</v>
      </c>
      <c r="D34" s="21">
        <v>50</v>
      </c>
      <c r="E34" s="32" t="s">
        <v>80</v>
      </c>
      <c r="F34" s="31"/>
      <c r="G34" s="26"/>
    </row>
    <row r="35" customHeight="1" spans="1:7">
      <c r="A35" s="12">
        <v>10</v>
      </c>
      <c r="B35" s="19" t="s">
        <v>79</v>
      </c>
      <c r="C35" s="21" t="s">
        <v>22</v>
      </c>
      <c r="D35" s="21">
        <v>50</v>
      </c>
      <c r="E35" s="32" t="s">
        <v>81</v>
      </c>
      <c r="F35" s="31"/>
      <c r="G35" s="26"/>
    </row>
  </sheetData>
  <mergeCells count="3">
    <mergeCell ref="A1:G1"/>
    <mergeCell ref="A3:G3"/>
    <mergeCell ref="A25:G25"/>
  </mergeCells>
  <pageMargins left="0.75" right="0.75" top="1" bottom="1" header="0.511805555555556" footer="0.511805555555556"/>
  <pageSetup paperSize="9" orientation="portrait" verticalDpi="300"/>
  <headerFooter alignWithMargins="0" scaleWithDoc="0"/>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项目清单明细表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杨友华</cp:lastModifiedBy>
  <dcterms:created xsi:type="dcterms:W3CDTF">2016-12-02T08:54:00Z</dcterms:created>
  <dcterms:modified xsi:type="dcterms:W3CDTF">2025-07-07T02:06:33Z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507BCC8086C94707AA4AD49A5D78041B_13</vt:lpwstr>
  </property>
  <property fmtid="{D5CDD505-2E9C-101B-9397-08002B2CF9AE}" pid="4" name="GSEDS_HWMT_d46a6755">
    <vt:lpwstr>f24436ce_mFV3wD84Kyk3N8pOkXv5r3R8O0c=_8QYrr0VBXEBJWblS6XGczGF9WbzCM/I2VqUTVFc9ruynxPAsUm6YBTByfOFdMAa2esRkJF6lO7fVv1r+YV6bxRKrHBkLkQ==_96cb333b</vt:lpwstr>
  </property>
</Properties>
</file>