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20" windowHeight="10720"/>
  </bookViews>
  <sheets>
    <sheet name="预算" sheetId="2" r:id="rId1"/>
  </sheets>
  <calcPr calcId="144525" calcCompleted="0" calcOnSave="0"/>
</workbook>
</file>

<file path=xl/sharedStrings.xml><?xml version="1.0" encoding="utf-8"?>
<sst xmlns="http://schemas.openxmlformats.org/spreadsheetml/2006/main" count="165" uniqueCount="102">
  <si>
    <t>南华附二妇产科会议预算清单</t>
  </si>
  <si>
    <t>项目时间：</t>
  </si>
  <si>
    <t>2025年/7月5-6日</t>
  </si>
  <si>
    <t>项目地点：</t>
  </si>
  <si>
    <t>林隐酒店金色大厅</t>
  </si>
  <si>
    <t>项目人数：</t>
  </si>
  <si>
    <t>预计130人</t>
  </si>
  <si>
    <t>承办单位：</t>
  </si>
  <si>
    <t>南华大学附属第二医院</t>
  </si>
  <si>
    <t>接待部分</t>
  </si>
  <si>
    <t>日期    名称</t>
  </si>
  <si>
    <t>单价</t>
  </si>
  <si>
    <t>数量</t>
  </si>
  <si>
    <t>天数</t>
  </si>
  <si>
    <t>单位</t>
  </si>
  <si>
    <t>小计</t>
  </si>
  <si>
    <t>备注</t>
  </si>
  <si>
    <t>会场</t>
  </si>
  <si>
    <t>天</t>
  </si>
  <si>
    <t>金色大厅全天</t>
  </si>
  <si>
    <t>双标间</t>
  </si>
  <si>
    <t>间</t>
  </si>
  <si>
    <t>含两人早餐，预估数量</t>
  </si>
  <si>
    <t>盒饭</t>
  </si>
  <si>
    <t>人</t>
  </si>
  <si>
    <t>预估金额，以实际结算为准</t>
  </si>
  <si>
    <t>总计：</t>
  </si>
  <si>
    <t>高铁票</t>
  </si>
  <si>
    <t>项</t>
  </si>
  <si>
    <t>平台手续费20元/张，含打票费</t>
  </si>
  <si>
    <t>小车接高铁</t>
  </si>
  <si>
    <t>趟</t>
  </si>
  <si>
    <t>小计：</t>
  </si>
  <si>
    <t>外场搭建物料</t>
  </si>
  <si>
    <t>尺寸</t>
  </si>
  <si>
    <t>签到背景板</t>
  </si>
  <si>
    <t>平方</t>
  </si>
  <si>
    <r>
      <rPr>
        <sz val="11"/>
        <rFont val="微软雅黑"/>
        <charset val="134"/>
      </rPr>
      <t>桁架</t>
    </r>
    <r>
      <rPr>
        <sz val="11"/>
        <color rgb="FF000000"/>
        <rFont val="宋体-简"/>
        <charset val="134"/>
      </rPr>
      <t>➕</t>
    </r>
    <r>
      <rPr>
        <sz val="11"/>
        <color rgb="FF000000"/>
        <rFont val="微软雅黑"/>
        <charset val="134"/>
      </rPr>
      <t>喷绘，两侧出血各40cm</t>
    </r>
  </si>
  <si>
    <t>门型展架</t>
  </si>
  <si>
    <t>个</t>
  </si>
  <si>
    <t>180*80，日程2个、指引展架3个</t>
  </si>
  <si>
    <t>会场搭建物料</t>
  </si>
  <si>
    <t>会议专用电脑</t>
  </si>
  <si>
    <t>台</t>
  </si>
  <si>
    <t>串场1台，课件1台，音乐1台</t>
  </si>
  <si>
    <t>控台</t>
  </si>
  <si>
    <t>含技术人员</t>
  </si>
  <si>
    <t>LED屏幕</t>
  </si>
  <si>
    <t>6*3m</t>
  </si>
  <si>
    <t>讲台LOGO贴</t>
  </si>
  <si>
    <t>块</t>
  </si>
  <si>
    <t>主席台主画面包装</t>
  </si>
  <si>
    <t>印刷及其他物料</t>
  </si>
  <si>
    <t>次数</t>
  </si>
  <si>
    <t>席位卡</t>
  </si>
  <si>
    <t>张</t>
  </si>
  <si>
    <t>专家 主持人大会主形象席位卡，A3，三折页250克铜板纸</t>
  </si>
  <si>
    <t>翻页笔</t>
  </si>
  <si>
    <t>赠送</t>
  </si>
  <si>
    <t>致辞本</t>
  </si>
  <si>
    <t>笔记本</t>
  </si>
  <si>
    <t>中性笔</t>
  </si>
  <si>
    <t>支</t>
  </si>
  <si>
    <t>参会证件</t>
  </si>
  <si>
    <r>
      <rPr>
        <sz val="11"/>
        <color rgb="FF000000"/>
        <rFont val="微软雅黑"/>
        <charset val="134"/>
      </rPr>
      <t>pvc，工作人员10</t>
    </r>
    <r>
      <rPr>
        <sz val="11"/>
        <color rgb="FF000000"/>
        <rFont val="宋体-简"/>
        <charset val="134"/>
      </rPr>
      <t>➕</t>
    </r>
    <r>
      <rPr>
        <sz val="11"/>
        <color rgb="FF000000"/>
        <rFont val="微软雅黑"/>
        <charset val="134"/>
      </rPr>
      <t>参会证120</t>
    </r>
    <r>
      <rPr>
        <sz val="11"/>
        <color rgb="FF000000"/>
        <rFont val="宋体-简"/>
        <charset val="134"/>
      </rPr>
      <t>➕</t>
    </r>
    <r>
      <rPr>
        <sz val="11"/>
        <color rgb="FF000000"/>
        <rFont val="微软雅黑"/>
        <charset val="134"/>
      </rPr>
      <t>嘉宾证20</t>
    </r>
  </si>
  <si>
    <t>会务手册</t>
  </si>
  <si>
    <t>本</t>
  </si>
  <si>
    <t>铜版纸250g，12P内，预估数量</t>
  </si>
  <si>
    <t>抽纸</t>
  </si>
  <si>
    <t>包</t>
  </si>
  <si>
    <t>资料袋</t>
  </si>
  <si>
    <t>按扣袋</t>
  </si>
  <si>
    <t>矿泉水</t>
  </si>
  <si>
    <t>瓶</t>
  </si>
  <si>
    <t>每人每天2瓶</t>
  </si>
  <si>
    <t>人员及其他费用</t>
  </si>
  <si>
    <t>日期     名称</t>
  </si>
  <si>
    <t>次数/人数</t>
  </si>
  <si>
    <t>普通摄影</t>
  </si>
  <si>
    <t>场</t>
  </si>
  <si>
    <t>全天</t>
  </si>
  <si>
    <t>直播</t>
  </si>
  <si>
    <t>劳务费</t>
  </si>
  <si>
    <t>主任医师12个课时，每个课时1000元/人，本院专家2个课时，100元/人。</t>
  </si>
  <si>
    <t>设计费</t>
  </si>
  <si>
    <t>大会VI设计及整套物料设计，串场ppt设计</t>
  </si>
  <si>
    <t>工作人员差旅费</t>
  </si>
  <si>
    <t>人/天</t>
  </si>
  <si>
    <t>往返高铁，住宿等</t>
  </si>
  <si>
    <t>会务工作人员</t>
  </si>
  <si>
    <t>含餐费，一位负责接待，一位物料搭建负责，一位负责会场流程把控</t>
  </si>
  <si>
    <t>服务费及
税金</t>
  </si>
  <si>
    <t>比例</t>
  </si>
  <si>
    <t>服务费</t>
  </si>
  <si>
    <t>各项消费总和计6%服务费 ，整体执行</t>
  </si>
  <si>
    <t>会务费税点</t>
  </si>
  <si>
    <t>税金1%</t>
  </si>
  <si>
    <t>单位：元</t>
  </si>
  <si>
    <t>所有费用按实际产生结算!</t>
  </si>
  <si>
    <t>公   司：</t>
  </si>
  <si>
    <t>负责人：</t>
  </si>
  <si>
    <t>时   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</si>
</sst>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  <numFmt numFmtId="179" formatCode="0_ "/>
  </numFmts>
  <fonts count="44">
    <font>
      <sz val="11"/>
      <color theme="1"/>
      <name val="宋体"/>
      <charset val="134"/>
      <scheme val="minor"/>
    </font>
    <font>
      <sz val="10"/>
      <name val="Verdana"/>
      <charset val="134"/>
    </font>
    <font>
      <sz val="12"/>
      <color indexed="8"/>
      <name val="Verdana"/>
      <charset val="134"/>
    </font>
    <font>
      <b/>
      <sz val="12"/>
      <color indexed="8"/>
      <name val="Verdana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sz val="8"/>
      <color indexed="8"/>
      <name val="Arial"/>
      <charset val="134"/>
    </font>
    <font>
      <b/>
      <sz val="18"/>
      <color indexed="8"/>
      <name val="微软雅黑"/>
      <charset val="134"/>
    </font>
    <font>
      <u/>
      <sz val="10"/>
      <name val="微软雅黑"/>
      <charset val="134"/>
    </font>
    <font>
      <b/>
      <u/>
      <sz val="1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u/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indexed="8"/>
      <name val="微软雅黑"/>
      <charset val="134"/>
    </font>
    <font>
      <b/>
      <u/>
      <sz val="11"/>
      <color indexed="8"/>
      <name val="微软雅黑"/>
      <charset val="134"/>
    </font>
    <font>
      <sz val="11"/>
      <color rgb="FF000000"/>
      <name val="微软雅黑"/>
      <charset val="134"/>
    </font>
    <font>
      <b/>
      <sz val="11"/>
      <name val="微软雅黑"/>
      <charset val="134"/>
    </font>
    <font>
      <b/>
      <u/>
      <sz val="11"/>
      <name val="微软雅黑"/>
      <charset val="134"/>
    </font>
    <font>
      <b/>
      <sz val="8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0"/>
    </font>
    <font>
      <sz val="11"/>
      <color rgb="FF000000"/>
      <name val="宋体-简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3" applyNumberFormat="0" applyAlignment="0" applyProtection="0">
      <alignment vertical="center"/>
    </xf>
    <xf numFmtId="0" fontId="32" fillId="6" borderId="44" applyNumberFormat="0" applyAlignment="0" applyProtection="0">
      <alignment vertical="center"/>
    </xf>
    <xf numFmtId="0" fontId="33" fillId="6" borderId="43" applyNumberFormat="0" applyAlignment="0" applyProtection="0">
      <alignment vertical="center"/>
    </xf>
    <xf numFmtId="0" fontId="34" fillId="7" borderId="45" applyNumberFormat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</cellStyleXfs>
  <cellXfs count="148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76" fontId="5" fillId="0" borderId="0" xfId="0" applyNumberFormat="1" applyFont="1" applyAlignment="1"/>
    <xf numFmtId="0" fontId="5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57" fontId="11" fillId="2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vertical="center"/>
    </xf>
    <xf numFmtId="0" fontId="12" fillId="3" borderId="0" xfId="0" applyNumberFormat="1" applyFont="1" applyFill="1" applyBorder="1" applyAlignment="1">
      <alignment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7" xfId="49" applyNumberFormat="1" applyFont="1" applyFill="1" applyBorder="1" applyAlignment="1">
      <alignment horizontal="center" vertical="center"/>
    </xf>
    <xf numFmtId="0" fontId="14" fillId="0" borderId="7" xfId="49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/>
    </xf>
    <xf numFmtId="0" fontId="14" fillId="0" borderId="7" xfId="49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1" fontId="15" fillId="3" borderId="14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 wrapText="1"/>
    </xf>
    <xf numFmtId="1" fontId="15" fillId="3" borderId="15" xfId="0" applyNumberFormat="1" applyFont="1" applyFill="1" applyBorder="1" applyAlignment="1">
      <alignment horizontal="center" vertical="center"/>
    </xf>
    <xf numFmtId="176" fontId="15" fillId="3" borderId="15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176" fontId="12" fillId="0" borderId="16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/>
    </xf>
    <xf numFmtId="2" fontId="13" fillId="0" borderId="17" xfId="0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177" fontId="16" fillId="0" borderId="17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17" xfId="0" applyNumberFormat="1" applyFont="1" applyFill="1" applyBorder="1" applyAlignment="1" applyProtection="1">
      <alignment horizontal="center" vertical="center"/>
    </xf>
    <xf numFmtId="1" fontId="17" fillId="3" borderId="18" xfId="0" applyNumberFormat="1" applyFont="1" applyFill="1" applyBorder="1" applyAlignment="1">
      <alignment horizontal="center" vertical="center"/>
    </xf>
    <xf numFmtId="1" fontId="17" fillId="3" borderId="15" xfId="0" applyNumberFormat="1" applyFont="1" applyFill="1" applyBorder="1" applyAlignment="1">
      <alignment horizontal="center" vertical="center" wrapText="1"/>
    </xf>
    <xf numFmtId="1" fontId="17" fillId="3" borderId="15" xfId="0" applyNumberFormat="1" applyFont="1" applyFill="1" applyBorder="1" applyAlignment="1">
      <alignment horizontal="center" vertical="center"/>
    </xf>
    <xf numFmtId="176" fontId="17" fillId="3" borderId="11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center" vertical="center" wrapText="1"/>
    </xf>
    <xf numFmtId="1" fontId="12" fillId="0" borderId="24" xfId="0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/>
    </xf>
    <xf numFmtId="176" fontId="13" fillId="0" borderId="26" xfId="0" applyNumberFormat="1" applyFont="1" applyFill="1" applyBorder="1" applyAlignment="1">
      <alignment horizontal="center" vertical="center"/>
    </xf>
    <xf numFmtId="1" fontId="17" fillId="3" borderId="14" xfId="0" applyNumberFormat="1" applyFont="1" applyFill="1" applyBorder="1" applyAlignment="1">
      <alignment horizontal="center" vertical="center"/>
    </xf>
    <xf numFmtId="1" fontId="17" fillId="3" borderId="11" xfId="0" applyNumberFormat="1" applyFont="1" applyFill="1" applyBorder="1" applyAlignment="1">
      <alignment horizontal="center" vertical="center" wrapText="1"/>
    </xf>
    <xf numFmtId="1" fontId="17" fillId="3" borderId="11" xfId="0" applyNumberFormat="1" applyFont="1" applyFill="1" applyBorder="1" applyAlignment="1">
      <alignment horizontal="center" vertical="center"/>
    </xf>
    <xf numFmtId="1" fontId="17" fillId="3" borderId="27" xfId="0" applyNumberFormat="1" applyFont="1" applyFill="1" applyBorder="1" applyAlignment="1">
      <alignment horizontal="center" vertical="center"/>
    </xf>
    <xf numFmtId="0" fontId="18" fillId="3" borderId="28" xfId="0" applyNumberFormat="1" applyFont="1" applyFill="1" applyBorder="1" applyAlignment="1">
      <alignment horizontal="center" vertical="center" wrapText="1"/>
    </xf>
    <xf numFmtId="176" fontId="18" fillId="3" borderId="28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Border="1" applyAlignment="1">
      <alignment horizontal="left"/>
    </xf>
    <xf numFmtId="1" fontId="13" fillId="0" borderId="0" xfId="0" applyNumberFormat="1" applyFont="1" applyBorder="1" applyAlignment="1">
      <alignment horizontal="left"/>
    </xf>
    <xf numFmtId="176" fontId="13" fillId="0" borderId="0" xfId="0" applyNumberFormat="1" applyFont="1" applyBorder="1" applyAlignment="1">
      <alignment horizontal="left"/>
    </xf>
    <xf numFmtId="0" fontId="19" fillId="0" borderId="30" xfId="0" applyNumberFormat="1" applyFont="1" applyBorder="1" applyAlignment="1">
      <alignment horizontal="left" vertical="center"/>
    </xf>
    <xf numFmtId="1" fontId="13" fillId="0" borderId="15" xfId="0" applyNumberFormat="1" applyFont="1" applyBorder="1" applyAlignment="1">
      <alignment horizontal="left" vertical="center"/>
    </xf>
    <xf numFmtId="1" fontId="13" fillId="0" borderId="15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left" vertical="center"/>
    </xf>
    <xf numFmtId="0" fontId="13" fillId="0" borderId="31" xfId="0" applyNumberFormat="1" applyFont="1" applyBorder="1" applyAlignment="1">
      <alignment horizontal="left" vertical="center"/>
    </xf>
    <xf numFmtId="1" fontId="13" fillId="0" borderId="11" xfId="0" applyNumberFormat="1" applyFont="1" applyBorder="1" applyAlignment="1">
      <alignment horizontal="left" vertical="center"/>
    </xf>
    <xf numFmtId="176" fontId="13" fillId="0" borderId="11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left" vertical="center"/>
    </xf>
    <xf numFmtId="177" fontId="11" fillId="2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177" fontId="10" fillId="2" borderId="0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 wrapText="1"/>
    </xf>
    <xf numFmtId="177" fontId="20" fillId="3" borderId="0" xfId="49" applyNumberFormat="1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178" fontId="14" fillId="0" borderId="7" xfId="0" applyNumberFormat="1" applyFont="1" applyFill="1" applyBorder="1" applyAlignment="1" applyProtection="1">
      <alignment horizontal="center" vertical="center"/>
    </xf>
    <xf numFmtId="177" fontId="14" fillId="0" borderId="7" xfId="49" applyNumberFormat="1" applyFont="1" applyFill="1" applyBorder="1" applyAlignment="1">
      <alignment horizontal="center" vertical="center"/>
    </xf>
    <xf numFmtId="2" fontId="14" fillId="0" borderId="7" xfId="49" applyNumberFormat="1" applyFont="1" applyFill="1" applyBorder="1" applyAlignment="1">
      <alignment horizontal="center" vertical="center"/>
    </xf>
    <xf numFmtId="177" fontId="20" fillId="3" borderId="0" xfId="49" applyNumberFormat="1" applyFont="1" applyFill="1" applyBorder="1" applyAlignment="1">
      <alignment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>
      <alignment horizontal="center" vertical="center"/>
    </xf>
    <xf numFmtId="1" fontId="21" fillId="3" borderId="15" xfId="0" applyNumberFormat="1" applyFont="1" applyFill="1" applyBorder="1" applyAlignment="1">
      <alignment horizontal="center" vertical="center"/>
    </xf>
    <xf numFmtId="2" fontId="21" fillId="3" borderId="11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center" vertical="center"/>
    </xf>
    <xf numFmtId="0" fontId="12" fillId="0" borderId="32" xfId="0" applyNumberFormat="1" applyFont="1" applyFill="1" applyBorder="1" applyAlignment="1">
      <alignment horizontal="center" vertical="center"/>
    </xf>
    <xf numFmtId="2" fontId="13" fillId="0" borderId="33" xfId="0" applyNumberFormat="1" applyFont="1" applyFill="1" applyBorder="1" applyAlignment="1">
      <alignment horizontal="center" vertical="center"/>
    </xf>
    <xf numFmtId="0" fontId="13" fillId="0" borderId="33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 applyProtection="1">
      <alignment horizontal="center" vertical="center" wrapText="1"/>
    </xf>
    <xf numFmtId="1" fontId="18" fillId="3" borderId="11" xfId="0" applyNumberFormat="1" applyFont="1" applyFill="1" applyBorder="1" applyAlignment="1">
      <alignment horizontal="center" vertical="center"/>
    </xf>
    <xf numFmtId="2" fontId="18" fillId="3" borderId="11" xfId="0" applyNumberFormat="1" applyFont="1" applyFill="1" applyBorder="1" applyAlignment="1">
      <alignment horizontal="center" vertical="center"/>
    </xf>
    <xf numFmtId="178" fontId="13" fillId="0" borderId="26" xfId="0" applyNumberFormat="1" applyFont="1" applyFill="1" applyBorder="1" applyAlignment="1">
      <alignment horizontal="center" vertical="center"/>
    </xf>
    <xf numFmtId="2" fontId="13" fillId="0" borderId="32" xfId="0" applyNumberFormat="1" applyFont="1" applyFill="1" applyBorder="1" applyAlignment="1">
      <alignment horizontal="center" vertical="center"/>
    </xf>
    <xf numFmtId="179" fontId="18" fillId="3" borderId="28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left" vertical="center"/>
    </xf>
    <xf numFmtId="0" fontId="13" fillId="0" borderId="11" xfId="0" applyNumberFormat="1" applyFont="1" applyBorder="1" applyAlignment="1">
      <alignment horizontal="left" vertical="center"/>
    </xf>
    <xf numFmtId="1" fontId="7" fillId="0" borderId="34" xfId="0" applyNumberFormat="1" applyFont="1" applyBorder="1" applyAlignment="1">
      <alignment horizontal="left" vertical="center" wrapText="1"/>
    </xf>
    <xf numFmtId="1" fontId="11" fillId="3" borderId="35" xfId="0" applyNumberFormat="1" applyFont="1" applyFill="1" applyBorder="1" applyAlignment="1">
      <alignment horizontal="left" vertical="center" wrapText="1"/>
    </xf>
    <xf numFmtId="1" fontId="9" fillId="2" borderId="36" xfId="0" applyNumberFormat="1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0" fontId="11" fillId="2" borderId="36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176" fontId="13" fillId="0" borderId="7" xfId="0" applyNumberFormat="1" applyFont="1" applyFill="1" applyBorder="1" applyAlignment="1">
      <alignment horizontal="left" vertical="center"/>
    </xf>
    <xf numFmtId="0" fontId="14" fillId="3" borderId="0" xfId="49" applyFont="1" applyFill="1" applyBorder="1" applyAlignment="1">
      <alignment vertical="center" wrapText="1"/>
    </xf>
    <xf numFmtId="176" fontId="14" fillId="0" borderId="7" xfId="49" applyNumberFormat="1" applyFont="1" applyFill="1" applyBorder="1" applyAlignment="1">
      <alignment horizontal="left" vertical="center"/>
    </xf>
    <xf numFmtId="0" fontId="14" fillId="0" borderId="7" xfId="49" applyFont="1" applyFill="1" applyBorder="1" applyAlignment="1">
      <alignment horizontal="left" vertical="center" wrapText="1"/>
    </xf>
    <xf numFmtId="0" fontId="12" fillId="0" borderId="37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Alignment="1"/>
    <xf numFmtId="0" fontId="19" fillId="0" borderId="7" xfId="0" applyNumberFormat="1" applyFont="1" applyFill="1" applyBorder="1" applyAlignment="1">
      <alignment horizontal="left" vertical="center" wrapText="1"/>
    </xf>
    <xf numFmtId="1" fontId="15" fillId="3" borderId="38" xfId="0" applyNumberFormat="1" applyFont="1" applyFill="1" applyBorder="1" applyAlignment="1">
      <alignment horizontal="left" vertical="center" wrapText="1"/>
    </xf>
    <xf numFmtId="178" fontId="16" fillId="0" borderId="7" xfId="0" applyNumberFormat="1" applyFont="1" applyFill="1" applyBorder="1" applyAlignment="1">
      <alignment horizontal="left" vertical="center" wrapText="1"/>
    </xf>
    <xf numFmtId="178" fontId="14" fillId="0" borderId="7" xfId="49" applyNumberFormat="1" applyFont="1" applyFill="1" applyBorder="1" applyAlignment="1">
      <alignment horizontal="left" vertical="center" wrapText="1"/>
    </xf>
    <xf numFmtId="1" fontId="17" fillId="3" borderId="38" xfId="0" applyNumberFormat="1" applyFont="1" applyFill="1" applyBorder="1" applyAlignment="1">
      <alignment horizontal="left" vertical="center" wrapText="1"/>
    </xf>
    <xf numFmtId="178" fontId="13" fillId="0" borderId="37" xfId="0" applyNumberFormat="1" applyFont="1" applyFill="1" applyBorder="1" applyAlignment="1">
      <alignment horizontal="left" vertical="center" wrapText="1"/>
    </xf>
    <xf numFmtId="0" fontId="13" fillId="0" borderId="37" xfId="0" applyNumberFormat="1" applyFont="1" applyFill="1" applyBorder="1" applyAlignment="1">
      <alignment horizontal="left" vertical="center" wrapText="1"/>
    </xf>
    <xf numFmtId="1" fontId="17" fillId="3" borderId="39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15" xfId="0" applyNumberFormat="1" applyFont="1" applyBorder="1" applyAlignment="1">
      <alignment horizontal="left" vertical="center" wrapText="1"/>
    </xf>
    <xf numFmtId="1" fontId="13" fillId="0" borderId="11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56"/>
  <sheetViews>
    <sheetView tabSelected="1" view="pageBreakPreview" zoomScale="90" zoomScaleNormal="70" topLeftCell="A41" workbookViewId="0">
      <selection activeCell="E43" sqref="E43"/>
    </sheetView>
  </sheetViews>
  <sheetFormatPr defaultColWidth="6.27884615384615" defaultRowHeight="15.95" customHeight="1"/>
  <cols>
    <col min="1" max="1" width="10.4134615384615" style="5" customWidth="1"/>
    <col min="2" max="2" width="19.4038461538462" style="6" customWidth="1"/>
    <col min="3" max="3" width="29.7307692307692" style="7" customWidth="1"/>
    <col min="4" max="4" width="13.8942307692308" style="8" customWidth="1"/>
    <col min="5" max="5" width="8.59615384615385" style="6" customWidth="1"/>
    <col min="6" max="6" width="11.3942307692308" style="6" customWidth="1"/>
    <col min="7" max="7" width="8.72115384615385" style="6" customWidth="1"/>
    <col min="8" max="8" width="12.6346153846154" style="6" customWidth="1"/>
    <col min="9" max="9" width="66.2307692307692" style="9" customWidth="1"/>
    <col min="10" max="238" width="6.27884615384615" style="10" customWidth="1"/>
    <col min="239" max="16384" width="6.27884615384615" style="3"/>
  </cols>
  <sheetData>
    <row r="1" ht="45" customHeight="1" spans="1:9">
      <c r="A1" s="11" t="s">
        <v>0</v>
      </c>
      <c r="B1" s="12"/>
      <c r="C1" s="12"/>
      <c r="D1" s="13"/>
      <c r="E1" s="12"/>
      <c r="F1" s="12"/>
      <c r="G1" s="12"/>
      <c r="H1" s="12"/>
      <c r="I1" s="123"/>
    </row>
    <row r="2" ht="6.75" customHeight="1" spans="1:9">
      <c r="A2" s="14"/>
      <c r="B2" s="15"/>
      <c r="C2" s="16"/>
      <c r="D2" s="16"/>
      <c r="E2" s="16"/>
      <c r="F2" s="15"/>
      <c r="G2" s="15"/>
      <c r="H2" s="16"/>
      <c r="I2" s="124"/>
    </row>
    <row r="3" s="1" customFormat="1" ht="10" customHeight="1" spans="1:9">
      <c r="A3" s="17"/>
      <c r="B3" s="18"/>
      <c r="C3" s="19"/>
      <c r="D3" s="19"/>
      <c r="E3" s="19"/>
      <c r="F3" s="18"/>
      <c r="G3" s="18"/>
      <c r="H3" s="19"/>
      <c r="I3" s="125"/>
    </row>
    <row r="4" s="2" customFormat="1" ht="16" spans="1:9">
      <c r="A4" s="20" t="s">
        <v>1</v>
      </c>
      <c r="B4" s="21" t="s">
        <v>2</v>
      </c>
      <c r="C4" s="22"/>
      <c r="D4" s="22"/>
      <c r="E4" s="94"/>
      <c r="F4" s="95"/>
      <c r="G4" s="95"/>
      <c r="H4" s="96" t="s">
        <v>3</v>
      </c>
      <c r="I4" s="126" t="s">
        <v>4</v>
      </c>
    </row>
    <row r="5" s="2" customFormat="1" ht="5.15" customHeight="1" spans="1:9">
      <c r="A5" s="20"/>
      <c r="B5" s="23"/>
      <c r="C5" s="24"/>
      <c r="D5" s="24"/>
      <c r="E5" s="94"/>
      <c r="F5" s="95"/>
      <c r="G5" s="95"/>
      <c r="H5" s="96"/>
      <c r="I5" s="127"/>
    </row>
    <row r="6" s="2" customFormat="1" ht="16" spans="1:9">
      <c r="A6" s="20" t="s">
        <v>5</v>
      </c>
      <c r="B6" s="25" t="s">
        <v>6</v>
      </c>
      <c r="C6" s="22"/>
      <c r="D6" s="22"/>
      <c r="E6" s="94"/>
      <c r="F6" s="95"/>
      <c r="G6" s="95"/>
      <c r="H6" s="96" t="s">
        <v>7</v>
      </c>
      <c r="I6" s="126" t="s">
        <v>8</v>
      </c>
    </row>
    <row r="7" s="1" customFormat="1" ht="9" customHeight="1" spans="1:9">
      <c r="A7" s="20"/>
      <c r="B7" s="26"/>
      <c r="C7" s="24"/>
      <c r="D7" s="24"/>
      <c r="E7" s="24"/>
      <c r="F7" s="26"/>
      <c r="G7" s="26"/>
      <c r="H7" s="96"/>
      <c r="I7" s="128"/>
    </row>
    <row r="8" ht="6" customHeight="1" spans="1:9">
      <c r="A8" s="14"/>
      <c r="B8" s="15"/>
      <c r="C8" s="16"/>
      <c r="D8" s="16"/>
      <c r="E8" s="16"/>
      <c r="F8" s="15"/>
      <c r="G8" s="15"/>
      <c r="H8" s="16"/>
      <c r="I8" s="124"/>
    </row>
    <row r="9" ht="28" customHeight="1" spans="1:9">
      <c r="A9" s="27">
        <v>1</v>
      </c>
      <c r="B9" s="28" t="s">
        <v>9</v>
      </c>
      <c r="C9" s="29" t="s">
        <v>10</v>
      </c>
      <c r="D9" s="30" t="s">
        <v>11</v>
      </c>
      <c r="E9" s="29" t="s">
        <v>12</v>
      </c>
      <c r="F9" s="29" t="s">
        <v>13</v>
      </c>
      <c r="G9" s="29" t="s">
        <v>14</v>
      </c>
      <c r="H9" s="29" t="s">
        <v>15</v>
      </c>
      <c r="I9" s="129" t="s">
        <v>16</v>
      </c>
    </row>
    <row r="10" ht="28" customHeight="1" spans="1:9">
      <c r="A10" s="31"/>
      <c r="B10" s="32"/>
      <c r="C10" s="33" t="s">
        <v>17</v>
      </c>
      <c r="D10" s="34">
        <v>3800</v>
      </c>
      <c r="E10" s="34">
        <v>1</v>
      </c>
      <c r="F10" s="34">
        <v>1</v>
      </c>
      <c r="G10" s="33" t="s">
        <v>18</v>
      </c>
      <c r="H10" s="56">
        <f>D10*E10*F10</f>
        <v>3800</v>
      </c>
      <c r="I10" s="130" t="s">
        <v>19</v>
      </c>
    </row>
    <row r="11" ht="28" customHeight="1" spans="1:9">
      <c r="A11" s="31"/>
      <c r="B11" s="32"/>
      <c r="C11" s="33" t="s">
        <v>20</v>
      </c>
      <c r="D11" s="34">
        <v>330</v>
      </c>
      <c r="E11" s="34">
        <v>40</v>
      </c>
      <c r="F11" s="34">
        <v>1</v>
      </c>
      <c r="G11" s="97" t="s">
        <v>21</v>
      </c>
      <c r="H11" s="56">
        <f>D11*E11*F11</f>
        <v>13200</v>
      </c>
      <c r="I11" s="131" t="s">
        <v>22</v>
      </c>
    </row>
    <row r="12" ht="28" customHeight="1" spans="1:9">
      <c r="A12" s="31"/>
      <c r="B12" s="32"/>
      <c r="C12" s="33" t="s">
        <v>23</v>
      </c>
      <c r="D12" s="34">
        <v>38</v>
      </c>
      <c r="E12" s="34">
        <v>130</v>
      </c>
      <c r="F12" s="34">
        <v>1</v>
      </c>
      <c r="G12" s="97" t="s">
        <v>24</v>
      </c>
      <c r="H12" s="56">
        <f>D12*E12*F12</f>
        <v>4940</v>
      </c>
      <c r="I12" s="130" t="s">
        <v>25</v>
      </c>
    </row>
    <row r="13" customFormat="1" ht="28" customHeight="1" spans="1:238">
      <c r="A13" s="35"/>
      <c r="B13" s="36"/>
      <c r="C13" s="36"/>
      <c r="D13" s="36"/>
      <c r="E13" s="36"/>
      <c r="F13" s="36"/>
      <c r="G13" s="98" t="s">
        <v>26</v>
      </c>
      <c r="H13" s="99">
        <f>SUM(H10:H12)</f>
        <v>21940</v>
      </c>
      <c r="I13" s="13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</row>
    <row r="14" ht="28" customHeight="1" spans="1:9">
      <c r="A14" s="27">
        <v>2</v>
      </c>
      <c r="B14" s="28" t="s">
        <v>9</v>
      </c>
      <c r="C14" s="29" t="s">
        <v>10</v>
      </c>
      <c r="D14" s="30" t="s">
        <v>11</v>
      </c>
      <c r="E14" s="29" t="s">
        <v>12</v>
      </c>
      <c r="F14" s="29" t="s">
        <v>13</v>
      </c>
      <c r="G14" s="29" t="s">
        <v>14</v>
      </c>
      <c r="H14" s="29" t="s">
        <v>15</v>
      </c>
      <c r="I14" s="129" t="s">
        <v>16</v>
      </c>
    </row>
    <row r="15" ht="28" customHeight="1" spans="1:9">
      <c r="A15" s="31"/>
      <c r="B15" s="32"/>
      <c r="C15" s="37" t="s">
        <v>27</v>
      </c>
      <c r="D15" s="38">
        <v>1900</v>
      </c>
      <c r="E15" s="34">
        <v>1</v>
      </c>
      <c r="F15" s="34">
        <v>1</v>
      </c>
      <c r="G15" s="37" t="s">
        <v>28</v>
      </c>
      <c r="H15" s="100">
        <f>D15*E15*F15</f>
        <v>1900</v>
      </c>
      <c r="I15" s="130" t="s">
        <v>29</v>
      </c>
    </row>
    <row r="16" ht="28" customHeight="1" spans="1:9">
      <c r="A16" s="31"/>
      <c r="B16" s="32"/>
      <c r="C16" s="33" t="s">
        <v>30</v>
      </c>
      <c r="D16" s="34">
        <v>180</v>
      </c>
      <c r="E16" s="34">
        <v>1</v>
      </c>
      <c r="F16" s="34">
        <v>3</v>
      </c>
      <c r="G16" s="33" t="s">
        <v>31</v>
      </c>
      <c r="H16" s="56">
        <f>D16*E16*F16</f>
        <v>540</v>
      </c>
      <c r="I16" s="130" t="s">
        <v>25</v>
      </c>
    </row>
    <row r="17" customFormat="1" ht="28" customHeight="1" spans="1:238">
      <c r="A17" s="35"/>
      <c r="B17" s="36"/>
      <c r="C17" s="36"/>
      <c r="D17" s="36"/>
      <c r="E17" s="36"/>
      <c r="F17" s="36"/>
      <c r="G17" s="98" t="s">
        <v>32</v>
      </c>
      <c r="H17" s="99">
        <f>SUM(H15:H16)</f>
        <v>2440</v>
      </c>
      <c r="I17" s="13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</row>
    <row r="18" ht="28" customHeight="1" spans="1:9">
      <c r="A18" s="27">
        <v>3</v>
      </c>
      <c r="B18" s="28" t="s">
        <v>33</v>
      </c>
      <c r="C18" s="29" t="s">
        <v>10</v>
      </c>
      <c r="D18" s="30" t="s">
        <v>11</v>
      </c>
      <c r="E18" s="29" t="s">
        <v>34</v>
      </c>
      <c r="F18" s="29" t="s">
        <v>12</v>
      </c>
      <c r="G18" s="29" t="s">
        <v>14</v>
      </c>
      <c r="H18" s="29" t="s">
        <v>15</v>
      </c>
      <c r="I18" s="129" t="s">
        <v>16</v>
      </c>
    </row>
    <row r="19" ht="28" customHeight="1" spans="1:9">
      <c r="A19" s="31"/>
      <c r="B19" s="32"/>
      <c r="C19" s="39" t="s">
        <v>35</v>
      </c>
      <c r="D19" s="39">
        <v>65</v>
      </c>
      <c r="E19" s="39">
        <f>5.8*3</f>
        <v>17.4</v>
      </c>
      <c r="F19" s="39">
        <v>1</v>
      </c>
      <c r="G19" s="39" t="s">
        <v>36</v>
      </c>
      <c r="H19" s="39">
        <f>D19*E19*F19</f>
        <v>1131</v>
      </c>
      <c r="I19" s="133" t="s">
        <v>37</v>
      </c>
    </row>
    <row r="20" ht="28" customHeight="1" spans="1:9">
      <c r="A20" s="31"/>
      <c r="B20" s="32"/>
      <c r="C20" s="39" t="s">
        <v>38</v>
      </c>
      <c r="D20" s="39">
        <v>180</v>
      </c>
      <c r="E20" s="39">
        <v>1</v>
      </c>
      <c r="F20" s="39">
        <v>5</v>
      </c>
      <c r="G20" s="39" t="s">
        <v>39</v>
      </c>
      <c r="H20" s="39">
        <f>D20*E20*F20</f>
        <v>900</v>
      </c>
      <c r="I20" s="133" t="s">
        <v>40</v>
      </c>
    </row>
    <row r="21" customFormat="1" ht="28" customHeight="1" spans="1:238">
      <c r="A21" s="35"/>
      <c r="B21" s="36"/>
      <c r="C21" s="36"/>
      <c r="D21" s="36"/>
      <c r="E21" s="36"/>
      <c r="F21" s="36"/>
      <c r="G21" s="98" t="s">
        <v>32</v>
      </c>
      <c r="H21" s="99">
        <f>SUM(H19:H20)</f>
        <v>2031</v>
      </c>
      <c r="I21" s="13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</row>
    <row r="22" customFormat="1" ht="28" customHeight="1" spans="1:238">
      <c r="A22" s="27">
        <v>4</v>
      </c>
      <c r="B22" s="28" t="s">
        <v>41</v>
      </c>
      <c r="C22" s="29" t="s">
        <v>10</v>
      </c>
      <c r="D22" s="30" t="s">
        <v>11</v>
      </c>
      <c r="E22" s="29" t="s">
        <v>12</v>
      </c>
      <c r="F22" s="29" t="s">
        <v>13</v>
      </c>
      <c r="G22" s="29" t="s">
        <v>14</v>
      </c>
      <c r="H22" s="29" t="s">
        <v>15</v>
      </c>
      <c r="I22" s="129" t="s">
        <v>16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</row>
    <row r="23" s="3" customFormat="1" ht="28" customHeight="1" spans="1:238">
      <c r="A23" s="31"/>
      <c r="B23" s="32"/>
      <c r="C23" s="40" t="s">
        <v>42</v>
      </c>
      <c r="D23" s="41">
        <v>150</v>
      </c>
      <c r="E23" s="101">
        <v>3</v>
      </c>
      <c r="F23" s="101">
        <v>2</v>
      </c>
      <c r="G23" s="101" t="s">
        <v>43</v>
      </c>
      <c r="H23" s="102">
        <f>D23*F23*E23</f>
        <v>900</v>
      </c>
      <c r="I23" s="134" t="s">
        <v>44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</row>
    <row r="24" s="3" customFormat="1" ht="28" customHeight="1" spans="1:238">
      <c r="A24" s="31"/>
      <c r="B24" s="32"/>
      <c r="C24" s="40" t="s">
        <v>45</v>
      </c>
      <c r="D24" s="41">
        <v>2500</v>
      </c>
      <c r="E24" s="101">
        <v>1</v>
      </c>
      <c r="F24" s="101">
        <v>1</v>
      </c>
      <c r="G24" s="101" t="s">
        <v>18</v>
      </c>
      <c r="H24" s="102">
        <f>D24*F24*E24</f>
        <v>2500</v>
      </c>
      <c r="I24" s="134" t="s">
        <v>46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</row>
    <row r="25" s="3" customFormat="1" ht="28" customHeight="1" spans="1:238">
      <c r="A25" s="31"/>
      <c r="B25" s="32"/>
      <c r="C25" s="40" t="s">
        <v>47</v>
      </c>
      <c r="D25" s="41">
        <v>160</v>
      </c>
      <c r="E25" s="101">
        <v>18</v>
      </c>
      <c r="F25" s="101">
        <v>1</v>
      </c>
      <c r="G25" s="101" t="s">
        <v>36</v>
      </c>
      <c r="H25" s="102">
        <f>D25*F25*E25</f>
        <v>2880</v>
      </c>
      <c r="I25" s="134" t="s">
        <v>48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</row>
    <row r="26" s="3" customFormat="1" ht="28" customHeight="1" spans="1:238">
      <c r="A26" s="42"/>
      <c r="B26" s="43"/>
      <c r="C26" s="44" t="s">
        <v>49</v>
      </c>
      <c r="D26" s="39">
        <v>120</v>
      </c>
      <c r="E26" s="102">
        <v>1</v>
      </c>
      <c r="F26" s="102">
        <v>1</v>
      </c>
      <c r="G26" s="103" t="s">
        <v>50</v>
      </c>
      <c r="H26" s="102">
        <f>D26*F26*E26</f>
        <v>120</v>
      </c>
      <c r="I26" s="134" t="s">
        <v>51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</row>
    <row r="27" customFormat="1" ht="28" customHeight="1" spans="1:238">
      <c r="A27" s="35"/>
      <c r="B27" s="36"/>
      <c r="C27" s="36"/>
      <c r="D27" s="36"/>
      <c r="E27" s="36"/>
      <c r="F27" s="36"/>
      <c r="G27" s="98" t="s">
        <v>32</v>
      </c>
      <c r="H27" s="104">
        <f>SUM(H23:H26)</f>
        <v>6400</v>
      </c>
      <c r="I27" s="13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</row>
    <row r="28" s="4" customFormat="1" ht="28" customHeight="1" spans="1:238">
      <c r="A28" s="45">
        <v>5</v>
      </c>
      <c r="B28" s="28" t="s">
        <v>52</v>
      </c>
      <c r="C28" s="46" t="s">
        <v>10</v>
      </c>
      <c r="D28" s="47" t="s">
        <v>11</v>
      </c>
      <c r="E28" s="105" t="s">
        <v>12</v>
      </c>
      <c r="F28" s="105" t="s">
        <v>53</v>
      </c>
      <c r="G28" s="29" t="s">
        <v>14</v>
      </c>
      <c r="H28" s="106" t="s">
        <v>15</v>
      </c>
      <c r="I28" s="135" t="s">
        <v>16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</row>
    <row r="29" ht="28" customHeight="1" spans="1:9">
      <c r="A29" s="48"/>
      <c r="B29" s="32"/>
      <c r="C29" s="49" t="s">
        <v>54</v>
      </c>
      <c r="D29" s="39">
        <v>5</v>
      </c>
      <c r="E29" s="103">
        <v>27</v>
      </c>
      <c r="F29" s="103">
        <v>1</v>
      </c>
      <c r="G29" s="97" t="s">
        <v>55</v>
      </c>
      <c r="H29" s="56">
        <f>D29*E29*F29</f>
        <v>135</v>
      </c>
      <c r="I29" s="130" t="s">
        <v>56</v>
      </c>
    </row>
    <row r="30" ht="28" customHeight="1" spans="1:9">
      <c r="A30" s="48"/>
      <c r="B30" s="32"/>
      <c r="C30" s="49" t="s">
        <v>57</v>
      </c>
      <c r="D30" s="39">
        <v>100</v>
      </c>
      <c r="E30" s="103">
        <v>1</v>
      </c>
      <c r="F30" s="103">
        <v>1</v>
      </c>
      <c r="G30" s="97" t="s">
        <v>28</v>
      </c>
      <c r="H30" s="56">
        <v>0</v>
      </c>
      <c r="I30" s="130" t="s">
        <v>58</v>
      </c>
    </row>
    <row r="31" ht="28" customHeight="1" spans="1:9">
      <c r="A31" s="48"/>
      <c r="B31" s="32"/>
      <c r="C31" s="49" t="s">
        <v>59</v>
      </c>
      <c r="D31" s="39">
        <v>30</v>
      </c>
      <c r="E31" s="103">
        <v>5</v>
      </c>
      <c r="F31" s="103">
        <v>1</v>
      </c>
      <c r="G31" s="97" t="s">
        <v>39</v>
      </c>
      <c r="H31" s="56">
        <v>0</v>
      </c>
      <c r="I31" s="130" t="s">
        <v>58</v>
      </c>
    </row>
    <row r="32" ht="28" customHeight="1" spans="1:9">
      <c r="A32" s="48"/>
      <c r="B32" s="32"/>
      <c r="C32" s="49" t="s">
        <v>60</v>
      </c>
      <c r="D32" s="39">
        <v>2.5</v>
      </c>
      <c r="E32" s="103">
        <v>130</v>
      </c>
      <c r="F32" s="103">
        <v>1</v>
      </c>
      <c r="G32" s="97" t="s">
        <v>39</v>
      </c>
      <c r="H32" s="56">
        <f t="shared" ref="H32:H38" si="0">D32*E32*F32</f>
        <v>325</v>
      </c>
      <c r="I32" s="130"/>
    </row>
    <row r="33" ht="28" customHeight="1" spans="1:9">
      <c r="A33" s="48"/>
      <c r="B33" s="32"/>
      <c r="C33" s="49" t="s">
        <v>61</v>
      </c>
      <c r="D33" s="39">
        <v>1.5</v>
      </c>
      <c r="E33" s="103">
        <v>130</v>
      </c>
      <c r="F33" s="103">
        <v>1</v>
      </c>
      <c r="G33" s="97" t="s">
        <v>62</v>
      </c>
      <c r="H33" s="56">
        <f t="shared" si="0"/>
        <v>195</v>
      </c>
      <c r="I33" s="130"/>
    </row>
    <row r="34" ht="28" customHeight="1" spans="1:9">
      <c r="A34" s="48"/>
      <c r="B34" s="32"/>
      <c r="C34" s="49" t="s">
        <v>63</v>
      </c>
      <c r="D34" s="39">
        <v>9</v>
      </c>
      <c r="E34" s="103">
        <v>150</v>
      </c>
      <c r="F34" s="103">
        <v>1</v>
      </c>
      <c r="G34" s="97" t="s">
        <v>55</v>
      </c>
      <c r="H34" s="56">
        <f t="shared" si="0"/>
        <v>1350</v>
      </c>
      <c r="I34" s="137" t="s">
        <v>64</v>
      </c>
    </row>
    <row r="35" ht="28" customHeight="1" spans="1:9">
      <c r="A35" s="48"/>
      <c r="B35" s="32"/>
      <c r="C35" s="49" t="s">
        <v>65</v>
      </c>
      <c r="D35" s="39">
        <v>10</v>
      </c>
      <c r="E35" s="103">
        <v>130</v>
      </c>
      <c r="F35" s="103">
        <v>1</v>
      </c>
      <c r="G35" s="103" t="s">
        <v>66</v>
      </c>
      <c r="H35" s="56">
        <f t="shared" si="0"/>
        <v>1300</v>
      </c>
      <c r="I35" s="130" t="s">
        <v>67</v>
      </c>
    </row>
    <row r="36" customFormat="1" ht="28" customHeight="1" spans="1:238">
      <c r="A36" s="48"/>
      <c r="B36" s="32"/>
      <c r="C36" s="49" t="s">
        <v>68</v>
      </c>
      <c r="D36" s="39">
        <v>6</v>
      </c>
      <c r="E36" s="103">
        <v>1</v>
      </c>
      <c r="F36" s="103">
        <v>1</v>
      </c>
      <c r="G36" s="103" t="s">
        <v>69</v>
      </c>
      <c r="H36" s="56">
        <f t="shared" si="0"/>
        <v>6</v>
      </c>
      <c r="I36" s="13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</row>
    <row r="37" customFormat="1" ht="28" customHeight="1" spans="1:238">
      <c r="A37" s="48"/>
      <c r="B37" s="32"/>
      <c r="C37" s="49" t="s">
        <v>70</v>
      </c>
      <c r="D37" s="39">
        <v>2</v>
      </c>
      <c r="E37" s="103">
        <v>130</v>
      </c>
      <c r="F37" s="103">
        <v>1</v>
      </c>
      <c r="G37" s="103" t="s">
        <v>39</v>
      </c>
      <c r="H37" s="56">
        <f t="shared" si="0"/>
        <v>260</v>
      </c>
      <c r="I37" s="130" t="s">
        <v>71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</row>
    <row r="38" customFormat="1" ht="28" customHeight="1" spans="1:238">
      <c r="A38" s="48"/>
      <c r="B38" s="32"/>
      <c r="C38" s="49" t="s">
        <v>72</v>
      </c>
      <c r="D38" s="39">
        <v>2</v>
      </c>
      <c r="E38" s="103">
        <v>130</v>
      </c>
      <c r="F38" s="103">
        <v>2</v>
      </c>
      <c r="G38" s="103" t="s">
        <v>73</v>
      </c>
      <c r="H38" s="56">
        <f t="shared" si="0"/>
        <v>520</v>
      </c>
      <c r="I38" s="130" t="s">
        <v>74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</row>
    <row r="39" ht="28" customHeight="1" spans="1:9">
      <c r="A39" s="50"/>
      <c r="B39" s="51"/>
      <c r="C39" s="52"/>
      <c r="D39" s="53"/>
      <c r="E39" s="52"/>
      <c r="F39" s="107"/>
      <c r="G39" s="98" t="s">
        <v>32</v>
      </c>
      <c r="H39" s="108">
        <f>SUM(H29:H38)</f>
        <v>4091</v>
      </c>
      <c r="I39" s="138"/>
    </row>
    <row r="40" s="4" customFormat="1" ht="28" customHeight="1" spans="1:238">
      <c r="A40" s="29">
        <v>6</v>
      </c>
      <c r="B40" s="54" t="s">
        <v>75</v>
      </c>
      <c r="C40" s="29" t="s">
        <v>76</v>
      </c>
      <c r="D40" s="55" t="s">
        <v>11</v>
      </c>
      <c r="E40" s="109" t="s">
        <v>77</v>
      </c>
      <c r="F40" s="109" t="s">
        <v>13</v>
      </c>
      <c r="G40" s="29" t="s">
        <v>14</v>
      </c>
      <c r="H40" s="110" t="s">
        <v>15</v>
      </c>
      <c r="I40" s="135" t="s">
        <v>16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</row>
    <row r="41" s="4" customFormat="1" ht="28" customHeight="1" spans="1:238">
      <c r="A41" s="29"/>
      <c r="B41" s="54"/>
      <c r="C41" s="56" t="s">
        <v>78</v>
      </c>
      <c r="D41" s="56">
        <v>900</v>
      </c>
      <c r="E41" s="56">
        <v>2</v>
      </c>
      <c r="F41" s="56">
        <v>1</v>
      </c>
      <c r="G41" s="56" t="s">
        <v>79</v>
      </c>
      <c r="H41" s="56">
        <f t="shared" ref="H41:H46" si="1">D41*E41*F41</f>
        <v>1800</v>
      </c>
      <c r="I41" s="137" t="s">
        <v>80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  <c r="HY41" s="136"/>
      <c r="HZ41" s="136"/>
      <c r="IA41" s="136"/>
      <c r="IB41" s="136"/>
      <c r="IC41" s="136"/>
      <c r="ID41" s="136"/>
    </row>
    <row r="42" s="4" customFormat="1" ht="28" customHeight="1" spans="1:238">
      <c r="A42" s="29"/>
      <c r="B42" s="54"/>
      <c r="C42" s="56" t="s">
        <v>81</v>
      </c>
      <c r="D42" s="57">
        <v>2800</v>
      </c>
      <c r="E42" s="56">
        <v>1</v>
      </c>
      <c r="F42" s="56">
        <v>1</v>
      </c>
      <c r="G42" s="111" t="s">
        <v>18</v>
      </c>
      <c r="H42" s="56">
        <f t="shared" si="1"/>
        <v>2800</v>
      </c>
      <c r="I42" s="137" t="s">
        <v>80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  <c r="HY42" s="136"/>
      <c r="HZ42" s="136"/>
      <c r="IA42" s="136"/>
      <c r="IB42" s="136"/>
      <c r="IC42" s="136"/>
      <c r="ID42" s="136"/>
    </row>
    <row r="43" s="4" customFormat="1" ht="38" customHeight="1" spans="1:238">
      <c r="A43" s="29"/>
      <c r="B43" s="54"/>
      <c r="C43" s="56" t="s">
        <v>82</v>
      </c>
      <c r="D43" s="57">
        <v>12200</v>
      </c>
      <c r="E43" s="56">
        <v>1</v>
      </c>
      <c r="F43" s="56">
        <v>1</v>
      </c>
      <c r="G43" s="111" t="s">
        <v>28</v>
      </c>
      <c r="H43" s="56">
        <f t="shared" si="1"/>
        <v>12200</v>
      </c>
      <c r="I43" s="137" t="s">
        <v>83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</row>
    <row r="44" ht="28" customHeight="1" spans="1:9">
      <c r="A44" s="29"/>
      <c r="B44" s="54"/>
      <c r="C44" s="33" t="s">
        <v>84</v>
      </c>
      <c r="D44" s="58">
        <v>2500</v>
      </c>
      <c r="E44" s="97">
        <v>1</v>
      </c>
      <c r="F44" s="97">
        <v>1</v>
      </c>
      <c r="G44" s="112" t="s">
        <v>28</v>
      </c>
      <c r="H44" s="56">
        <f t="shared" si="1"/>
        <v>2500</v>
      </c>
      <c r="I44" s="134" t="s">
        <v>85</v>
      </c>
    </row>
    <row r="45" ht="28" customHeight="1" spans="1:9">
      <c r="A45" s="29"/>
      <c r="B45" s="54"/>
      <c r="C45" s="59" t="s">
        <v>86</v>
      </c>
      <c r="D45" s="60">
        <v>350</v>
      </c>
      <c r="E45" s="113">
        <v>3</v>
      </c>
      <c r="F45" s="113">
        <v>2</v>
      </c>
      <c r="G45" s="101" t="s">
        <v>87</v>
      </c>
      <c r="H45" s="56">
        <f t="shared" si="1"/>
        <v>2100</v>
      </c>
      <c r="I45" s="139" t="s">
        <v>88</v>
      </c>
    </row>
    <row r="46" ht="28" customHeight="1" spans="1:9">
      <c r="A46" s="29"/>
      <c r="B46" s="54"/>
      <c r="C46" s="61" t="s">
        <v>89</v>
      </c>
      <c r="D46" s="62">
        <v>400</v>
      </c>
      <c r="E46" s="101">
        <v>3</v>
      </c>
      <c r="F46" s="101">
        <v>2</v>
      </c>
      <c r="G46" s="101" t="s">
        <v>87</v>
      </c>
      <c r="H46" s="56">
        <f t="shared" si="1"/>
        <v>2400</v>
      </c>
      <c r="I46" s="140" t="s">
        <v>90</v>
      </c>
    </row>
    <row r="47" ht="28" customHeight="1" spans="1:9">
      <c r="A47" s="63"/>
      <c r="B47" s="64"/>
      <c r="C47" s="65"/>
      <c r="D47" s="66"/>
      <c r="E47" s="79"/>
      <c r="F47" s="114"/>
      <c r="G47" s="98" t="s">
        <v>32</v>
      </c>
      <c r="H47" s="115">
        <f>SUM(H40:H46)</f>
        <v>23800</v>
      </c>
      <c r="I47" s="141"/>
    </row>
    <row r="48" s="4" customFormat="1" ht="28" customHeight="1" spans="1:238">
      <c r="A48" s="67">
        <v>7</v>
      </c>
      <c r="B48" s="68" t="s">
        <v>91</v>
      </c>
      <c r="C48" s="69" t="s">
        <v>76</v>
      </c>
      <c r="D48" s="70" t="s">
        <v>11</v>
      </c>
      <c r="E48" s="109" t="s">
        <v>92</v>
      </c>
      <c r="F48" s="109" t="s">
        <v>12</v>
      </c>
      <c r="G48" s="29" t="s">
        <v>14</v>
      </c>
      <c r="H48" s="110" t="s">
        <v>15</v>
      </c>
      <c r="I48" s="135" t="s">
        <v>16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  <c r="IB48" s="136"/>
      <c r="IC48" s="136"/>
      <c r="ID48" s="136"/>
    </row>
    <row r="49" ht="28" customHeight="1" spans="1:9">
      <c r="A49" s="71"/>
      <c r="B49" s="72"/>
      <c r="C49" s="33" t="s">
        <v>93</v>
      </c>
      <c r="D49" s="62">
        <f>H47+H39+H27+H21+H17+H13</f>
        <v>60702</v>
      </c>
      <c r="E49" s="101">
        <v>0.06</v>
      </c>
      <c r="F49" s="101">
        <v>1</v>
      </c>
      <c r="G49" s="101" t="s">
        <v>28</v>
      </c>
      <c r="H49" s="103">
        <f>F49*E49*D49</f>
        <v>3642.12</v>
      </c>
      <c r="I49" s="142" t="s">
        <v>94</v>
      </c>
    </row>
    <row r="50" ht="28" customHeight="1" spans="1:9">
      <c r="A50" s="73"/>
      <c r="B50" s="74"/>
      <c r="C50" s="75" t="s">
        <v>95</v>
      </c>
      <c r="D50" s="76">
        <f>D49+H49</f>
        <v>64344.12</v>
      </c>
      <c r="E50" s="116">
        <v>0.01</v>
      </c>
      <c r="F50" s="116">
        <v>1</v>
      </c>
      <c r="G50" s="101" t="s">
        <v>28</v>
      </c>
      <c r="H50" s="117">
        <f>D50*E50*F50</f>
        <v>643.4412</v>
      </c>
      <c r="I50" s="143" t="s">
        <v>96</v>
      </c>
    </row>
    <row r="51" ht="28" customHeight="1" spans="1:9">
      <c r="A51" s="77"/>
      <c r="B51" s="78"/>
      <c r="C51" s="79"/>
      <c r="D51" s="66"/>
      <c r="E51" s="79"/>
      <c r="F51" s="114"/>
      <c r="G51" s="98" t="s">
        <v>32</v>
      </c>
      <c r="H51" s="115">
        <f>SUM(H49:H50)</f>
        <v>4285.5612</v>
      </c>
      <c r="I51" s="141"/>
    </row>
    <row r="52" ht="28" customHeight="1" spans="1:9">
      <c r="A52" s="80"/>
      <c r="B52" s="81"/>
      <c r="C52" s="81"/>
      <c r="D52" s="82"/>
      <c r="E52" s="81"/>
      <c r="F52" s="81"/>
      <c r="G52" s="98" t="s">
        <v>26</v>
      </c>
      <c r="H52" s="118">
        <f>D50+H50</f>
        <v>64987.5612</v>
      </c>
      <c r="I52" s="144" t="s">
        <v>97</v>
      </c>
    </row>
    <row r="53" ht="20" customHeight="1" spans="1:9">
      <c r="A53" s="83" t="s">
        <v>98</v>
      </c>
      <c r="B53" s="84"/>
      <c r="C53" s="84"/>
      <c r="D53" s="85"/>
      <c r="E53" s="119"/>
      <c r="F53" s="119"/>
      <c r="G53" s="119"/>
      <c r="H53" s="119"/>
      <c r="I53" s="145"/>
    </row>
    <row r="54" ht="20" customHeight="1" spans="1:9">
      <c r="A54" s="86" t="s">
        <v>99</v>
      </c>
      <c r="B54" s="87"/>
      <c r="C54" s="88"/>
      <c r="D54" s="89"/>
      <c r="E54" s="120"/>
      <c r="F54" s="120"/>
      <c r="G54" s="120"/>
      <c r="H54" s="121" t="s">
        <v>99</v>
      </c>
      <c r="I54" s="146"/>
    </row>
    <row r="55" ht="20" customHeight="1" spans="1:9">
      <c r="A55" s="90" t="s">
        <v>100</v>
      </c>
      <c r="B55" s="91"/>
      <c r="C55" s="91"/>
      <c r="D55" s="92"/>
      <c r="E55" s="120"/>
      <c r="F55" s="120"/>
      <c r="G55" s="120"/>
      <c r="H55" s="122" t="s">
        <v>100</v>
      </c>
      <c r="I55" s="147"/>
    </row>
    <row r="56" ht="20" customHeight="1" spans="1:9">
      <c r="A56" s="90" t="s">
        <v>101</v>
      </c>
      <c r="B56" s="91"/>
      <c r="C56" s="91"/>
      <c r="D56" s="93"/>
      <c r="E56" s="120"/>
      <c r="F56" s="120"/>
      <c r="G56" s="120"/>
      <c r="H56" s="122" t="s">
        <v>101</v>
      </c>
      <c r="I56" s="147"/>
    </row>
  </sheetData>
  <mergeCells count="25">
    <mergeCell ref="A1:I1"/>
    <mergeCell ref="A2:I2"/>
    <mergeCell ref="B4:D4"/>
    <mergeCell ref="B6:D6"/>
    <mergeCell ref="A8:I8"/>
    <mergeCell ref="B52:F52"/>
    <mergeCell ref="A53:D53"/>
    <mergeCell ref="A55:C55"/>
    <mergeCell ref="H55:I55"/>
    <mergeCell ref="A56:D56"/>
    <mergeCell ref="H56:I56"/>
    <mergeCell ref="A9:A12"/>
    <mergeCell ref="A14:A16"/>
    <mergeCell ref="A18:A20"/>
    <mergeCell ref="A22:A26"/>
    <mergeCell ref="A28:A38"/>
    <mergeCell ref="A40:A46"/>
    <mergeCell ref="A48:A50"/>
    <mergeCell ref="B9:B12"/>
    <mergeCell ref="B14:B16"/>
    <mergeCell ref="B18:B20"/>
    <mergeCell ref="B22:B26"/>
    <mergeCell ref="B28:B38"/>
    <mergeCell ref="B40:B46"/>
    <mergeCell ref="B48:B50"/>
  </mergeCells>
  <pageMargins left="0.471527777777778" right="0.235416666666667" top="0.471527777777778" bottom="0.432638888888889" header="0.313888888888889" footer="0.313888888888889"/>
  <pageSetup paperSize="9" scale="55" orientation="portrait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meishaonvdebaoku</dc:creator>
  <cp:lastModifiedBy>TDaring</cp:lastModifiedBy>
  <dcterms:created xsi:type="dcterms:W3CDTF">2024-10-26T02:44:00Z</dcterms:created>
  <dcterms:modified xsi:type="dcterms:W3CDTF">2025-06-19T00:17:16Z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197F0B358BDA4693B6093A67CB2F51C7_43</vt:lpwstr>
  </property>
  <property fmtid="{D5CDD505-2E9C-101B-9397-08002B2CF9AE}" pid="3" name="KSOProductBuildVer">
    <vt:lpwstr>2052-6.4.0.8550</vt:lpwstr>
  </property>
</Properties>
</file>