
<file path=[Content_Types].xml><?xml version="1.0" encoding="utf-8"?>
<Types xmlns="http://schemas.openxmlformats.org/package/2006/content-types"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2188" windowHeight="10500"/>
  </bookViews>
  <sheets>
    <sheet name="博物馆不锈钢护栏维修改造" sheetId="19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<sst xmlns="http://schemas.openxmlformats.org/spreadsheetml/2006/main" count="72" uniqueCount="52">
  <si>
    <t>湖南省地质博物馆展厅及办公楼不锈钢护栏维修项目清单</t>
  </si>
  <si>
    <t>长沙铭鑫装饰工程有限公司</t>
  </si>
  <si>
    <t>联系人：李江华13787100179     2025年3月20日</t>
  </si>
  <si>
    <t>序号</t>
  </si>
  <si>
    <t>项目名称</t>
  </si>
  <si>
    <t>规格型号</t>
  </si>
  <si>
    <t>数量</t>
  </si>
  <si>
    <t>单位</t>
  </si>
  <si>
    <t>单价（元）</t>
  </si>
  <si>
    <t>金额（元）</t>
  </si>
  <si>
    <t>备注</t>
  </si>
  <si>
    <t>一</t>
  </si>
  <si>
    <t xml:space="preserve">办公楼（2楼）过道护栏维修  </t>
  </si>
  <si>
    <t>不锈钢扶手</t>
  </si>
  <si>
    <t>国标，#304不锈钢，材质厚度1.8mm，45*75mm</t>
  </si>
  <si>
    <t>米</t>
  </si>
  <si>
    <t>立柱</t>
  </si>
  <si>
    <t>国标，#304不锈钢，材质厚度1.5mm，50*50mm</t>
  </si>
  <si>
    <t>不锈钢连杆</t>
  </si>
  <si>
    <t>国标，#304不锈钢，材质厚度1.2mm，11*23mm</t>
  </si>
  <si>
    <t>钢化玻璃</t>
  </si>
  <si>
    <t>10mm超白玻璃，350*870</t>
  </si>
  <si>
    <t>m2</t>
  </si>
  <si>
    <t>玻璃夹固定器(含开孔及不锈钢螺丝）</t>
  </si>
  <si>
    <t>WBG-J-1002,半圆75mm（304）</t>
  </si>
  <si>
    <t>个</t>
  </si>
  <si>
    <t>地脚大理石缝打胶收口</t>
  </si>
  <si>
    <t>米灰色结构胶</t>
  </si>
  <si>
    <t>小计：</t>
  </si>
  <si>
    <t>二</t>
  </si>
  <si>
    <t xml:space="preserve">展厅（2楼）过道不锈钢护栏维修  </t>
  </si>
  <si>
    <t>地面大理石修补洞口</t>
  </si>
  <si>
    <t>9处</t>
  </si>
  <si>
    <t>项</t>
  </si>
  <si>
    <t>三</t>
  </si>
  <si>
    <t xml:space="preserve">办公楼（2楼）步梯通道不锈钢护栏维修  </t>
  </si>
  <si>
    <t>不锈钢隔断</t>
  </si>
  <si>
    <t>国标，#304不锈钢，材质厚度1.5mm，50*50边框，30*40腰线，#20圆管</t>
  </si>
  <si>
    <t>不锈钢封板</t>
  </si>
  <si>
    <t>国标，#304不锈钢，材质厚度1.0mm</t>
  </si>
  <si>
    <t>五金及配件</t>
  </si>
  <si>
    <t>顶固</t>
  </si>
  <si>
    <t>套</t>
  </si>
  <si>
    <t>合计：</t>
  </si>
  <si>
    <t>一+二+三</t>
  </si>
  <si>
    <t>含税价格</t>
  </si>
  <si>
    <t>附件</t>
  </si>
  <si>
    <t>‘</t>
  </si>
  <si>
    <t>办公楼（2楼）过道护栏</t>
  </si>
  <si>
    <t>施工节点图：</t>
  </si>
  <si>
    <t xml:space="preserve">展厅（2楼）过道不锈钢护栏  </t>
  </si>
  <si>
    <t>步梯通道施工节点图：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</si>
</sst>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7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_ "/>
    <numFmt numFmtId="178" formatCode="0.00_ "/>
  </numFmts>
  <fonts count="26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8"/>
      <color theme="1"/>
      <name val="宋体"/>
      <charset val="134"/>
      <scheme val="minor"/>
    </font>
    <font>
      <b/>
      <sz val="8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25">
    <xf numFmtId="0" fontId="0" fillId="0" borderId="0" xfId="0"/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/>
    <xf numFmtId="0" fontId="4" fillId="0" borderId="0" xfId="0" applyFont="1"/>
    <xf numFmtId="0" fontId="2" fillId="0" borderId="0" xfId="0" applyFont="1"/>
    <xf numFmtId="0" fontId="1" fillId="0" borderId="0" xfId="0" applyFont="1"/>
    <xf numFmtId="0" fontId="5" fillId="0" borderId="0" xfId="0" applyFont="1" applyAlignment="1">
      <alignment horizontal="center" vertical="center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176" fontId="1" fillId="0" borderId="1" xfId="0" applyNumberFormat="1" applyFont="1" applyBorder="1" applyAlignment="1">
      <alignment horizontal="center" vertical="center"/>
    </xf>
    <xf numFmtId="177" fontId="1" fillId="0" borderId="1" xfId="0" applyNumberFormat="1" applyFont="1" applyBorder="1" applyAlignment="1">
      <alignment horizontal="center" vertical="center"/>
    </xf>
    <xf numFmtId="0" fontId="1" fillId="0" borderId="1" xfId="0" applyFont="1" applyBorder="1" applyAlignment="1">
      <alignment horizontal="left" vertical="center"/>
    </xf>
    <xf numFmtId="178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left" wrapText="1"/>
    </xf>
    <xf numFmtId="176" fontId="2" fillId="0" borderId="1" xfId="0" applyNumberFormat="1" applyFont="1" applyBorder="1" applyAlignment="1">
      <alignment horizontal="center" vertical="center"/>
    </xf>
    <xf numFmtId="0" fontId="2" fillId="0" borderId="1" xfId="0" applyFont="1" applyBorder="1" applyAlignment="1">
      <alignment horizontal="center"/>
    </xf>
    <xf numFmtId="176" fontId="1" fillId="0" borderId="0" xfId="0" applyNumberFormat="1" applyFont="1" applyBorder="1" applyAlignment="1">
      <alignment horizontal="center" vertical="center"/>
    </xf>
    <xf numFmtId="0" fontId="1" fillId="0" borderId="0" xfId="0" applyFont="1" applyBorder="1"/>
    <xf numFmtId="0" fontId="2" fillId="0" borderId="0" xfId="0" applyFont="1" applyAlignment="1">
      <alignment horizont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6" Type="http://schemas.openxmlformats.org/officeDocument/2006/relationships/image" Target="../media/image6.jpeg"/><Relationship Id="rId5" Type="http://schemas.openxmlformats.org/officeDocument/2006/relationships/image" Target="../media/image5.jpeg"/><Relationship Id="rId4" Type="http://schemas.openxmlformats.org/officeDocument/2006/relationships/image" Target="../media/image4.jpeg"/><Relationship Id="rId3" Type="http://schemas.openxmlformats.org/officeDocument/2006/relationships/image" Target="../media/image3.jpeg"/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4</xdr:col>
      <xdr:colOff>112395</xdr:colOff>
      <xdr:row>26</xdr:row>
      <xdr:rowOff>118110</xdr:rowOff>
    </xdr:from>
    <xdr:to>
      <xdr:col>7</xdr:col>
      <xdr:colOff>1691640</xdr:colOff>
      <xdr:row>33</xdr:row>
      <xdr:rowOff>11430</xdr:rowOff>
    </xdr:to>
    <xdr:pic>
      <xdr:nvPicPr>
        <xdr:cNvPr id="2" name="图片 1" descr="微信图片_20250319140134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7273290" y="6823710"/>
          <a:ext cx="4248150" cy="1582420"/>
        </a:xfrm>
        <a:prstGeom prst="rect">
          <a:avLst/>
        </a:prstGeom>
      </xdr:spPr>
    </xdr:pic>
    <xdr:clientData/>
  </xdr:twoCellAnchor>
  <xdr:twoCellAnchor editAs="oneCell">
    <xdr:from>
      <xdr:col>4</xdr:col>
      <xdr:colOff>24130</xdr:colOff>
      <xdr:row>33</xdr:row>
      <xdr:rowOff>226060</xdr:rowOff>
    </xdr:from>
    <xdr:to>
      <xdr:col>7</xdr:col>
      <xdr:colOff>1614805</xdr:colOff>
      <xdr:row>41</xdr:row>
      <xdr:rowOff>210185</xdr:rowOff>
    </xdr:to>
    <xdr:pic>
      <xdr:nvPicPr>
        <xdr:cNvPr id="3" name="图片 2" descr="微信图片_20250319140145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7185025" y="8620760"/>
          <a:ext cx="4259580" cy="1914525"/>
        </a:xfrm>
        <a:prstGeom prst="rect">
          <a:avLst/>
        </a:prstGeom>
      </xdr:spPr>
    </xdr:pic>
    <xdr:clientData/>
  </xdr:twoCellAnchor>
  <xdr:twoCellAnchor editAs="oneCell">
    <xdr:from>
      <xdr:col>1</xdr:col>
      <xdr:colOff>754380</xdr:colOff>
      <xdr:row>26</xdr:row>
      <xdr:rowOff>88900</xdr:rowOff>
    </xdr:from>
    <xdr:to>
      <xdr:col>2</xdr:col>
      <xdr:colOff>57785</xdr:colOff>
      <xdr:row>32</xdr:row>
      <xdr:rowOff>107950</xdr:rowOff>
    </xdr:to>
    <xdr:pic>
      <xdr:nvPicPr>
        <xdr:cNvPr id="4" name="图片 3" descr="微信图片_20250319140540"/>
        <xdr:cNvPicPr>
          <a:picLocks noChangeAspect="1"/>
        </xdr:cNvPicPr>
      </xdr:nvPicPr>
      <xdr:blipFill>
        <a:blip r:embed="rId3"/>
        <a:stretch>
          <a:fillRect/>
        </a:stretch>
      </xdr:blipFill>
      <xdr:spPr>
        <a:xfrm>
          <a:off x="1251585" y="6794500"/>
          <a:ext cx="2269490" cy="1466850"/>
        </a:xfrm>
        <a:prstGeom prst="rect">
          <a:avLst/>
        </a:prstGeom>
      </xdr:spPr>
    </xdr:pic>
    <xdr:clientData/>
  </xdr:twoCellAnchor>
  <xdr:twoCellAnchor editAs="oneCell">
    <xdr:from>
      <xdr:col>1</xdr:col>
      <xdr:colOff>791845</xdr:colOff>
      <xdr:row>34</xdr:row>
      <xdr:rowOff>180340</xdr:rowOff>
    </xdr:from>
    <xdr:to>
      <xdr:col>2</xdr:col>
      <xdr:colOff>78740</xdr:colOff>
      <xdr:row>40</xdr:row>
      <xdr:rowOff>59055</xdr:rowOff>
    </xdr:to>
    <xdr:pic>
      <xdr:nvPicPr>
        <xdr:cNvPr id="5" name="图片 4" descr="微信图片_20250319140843"/>
        <xdr:cNvPicPr>
          <a:picLocks noChangeAspect="1"/>
        </xdr:cNvPicPr>
      </xdr:nvPicPr>
      <xdr:blipFill>
        <a:blip r:embed="rId4"/>
        <a:stretch>
          <a:fillRect/>
        </a:stretch>
      </xdr:blipFill>
      <xdr:spPr>
        <a:xfrm>
          <a:off x="1289050" y="8816340"/>
          <a:ext cx="2252980" cy="1326515"/>
        </a:xfrm>
        <a:prstGeom prst="rect">
          <a:avLst/>
        </a:prstGeom>
      </xdr:spPr>
    </xdr:pic>
    <xdr:clientData/>
  </xdr:twoCellAnchor>
  <xdr:twoCellAnchor editAs="oneCell">
    <xdr:from>
      <xdr:col>1</xdr:col>
      <xdr:colOff>1082040</xdr:colOff>
      <xdr:row>43</xdr:row>
      <xdr:rowOff>30480</xdr:rowOff>
    </xdr:from>
    <xdr:to>
      <xdr:col>2</xdr:col>
      <xdr:colOff>1747520</xdr:colOff>
      <xdr:row>50</xdr:row>
      <xdr:rowOff>132080</xdr:rowOff>
    </xdr:to>
    <xdr:pic>
      <xdr:nvPicPr>
        <xdr:cNvPr id="8" name="图片 7" descr="微信图片_20250328152749"/>
        <xdr:cNvPicPr>
          <a:picLocks noChangeAspect="1"/>
        </xdr:cNvPicPr>
      </xdr:nvPicPr>
      <xdr:blipFill>
        <a:blip r:embed="rId5"/>
        <a:stretch>
          <a:fillRect/>
        </a:stretch>
      </xdr:blipFill>
      <xdr:spPr>
        <a:xfrm>
          <a:off x="1579245" y="10838180"/>
          <a:ext cx="3631565" cy="1790700"/>
        </a:xfrm>
        <a:prstGeom prst="rect">
          <a:avLst/>
        </a:prstGeom>
      </xdr:spPr>
    </xdr:pic>
    <xdr:clientData/>
  </xdr:twoCellAnchor>
  <xdr:twoCellAnchor editAs="oneCell">
    <xdr:from>
      <xdr:col>3</xdr:col>
      <xdr:colOff>632460</xdr:colOff>
      <xdr:row>42</xdr:row>
      <xdr:rowOff>236220</xdr:rowOff>
    </xdr:from>
    <xdr:to>
      <xdr:col>7</xdr:col>
      <xdr:colOff>1289685</xdr:colOff>
      <xdr:row>50</xdr:row>
      <xdr:rowOff>200660</xdr:rowOff>
    </xdr:to>
    <xdr:pic>
      <xdr:nvPicPr>
        <xdr:cNvPr id="9" name="图片 8" descr="微信图片_20250328152758"/>
        <xdr:cNvPicPr>
          <a:picLocks noChangeAspect="1"/>
        </xdr:cNvPicPr>
      </xdr:nvPicPr>
      <xdr:blipFill>
        <a:blip r:embed="rId6"/>
        <a:stretch>
          <a:fillRect/>
        </a:stretch>
      </xdr:blipFill>
      <xdr:spPr>
        <a:xfrm>
          <a:off x="7061835" y="10802620"/>
          <a:ext cx="4057650" cy="189484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3"/>
  <sheetViews>
    <sheetView tabSelected="1" workbookViewId="0">
      <selection activeCell="A1" sqref="A1:H1"/>
    </sheetView>
  </sheetViews>
  <sheetFormatPr defaultColWidth="9" defaultRowHeight="19" customHeight="1" outlineLevelCol="7"/>
  <cols>
    <col min="1" max="1" width="7.25" style="6" customWidth="1"/>
    <col min="2" max="3" width="43.25" style="6" customWidth="1"/>
    <col min="4" max="4" width="10.6666666666667" style="6" customWidth="1"/>
    <col min="5" max="5" width="11.0277777777778" style="6" customWidth="1"/>
    <col min="6" max="6" width="15.1111111111111" style="6" customWidth="1"/>
    <col min="7" max="7" width="12.7777777777778" style="6" customWidth="1"/>
    <col min="8" max="8" width="25" style="6" customWidth="1"/>
    <col min="9" max="16384" width="9" style="6"/>
  </cols>
  <sheetData>
    <row r="1" s="1" customFormat="1" ht="31" customHeight="1" spans="1:8">
      <c r="A1" s="7" t="s">
        <v>0</v>
      </c>
      <c r="B1" s="7"/>
      <c r="C1" s="7"/>
      <c r="D1" s="7"/>
      <c r="E1" s="7"/>
      <c r="F1" s="7"/>
      <c r="G1" s="7"/>
      <c r="H1" s="7"/>
    </row>
    <row r="2" s="1" customFormat="1" ht="29" customHeight="1" spans="2:8">
      <c r="B2" s="1" t="s">
        <v>1</v>
      </c>
      <c r="F2" s="8" t="s">
        <v>2</v>
      </c>
      <c r="G2" s="8"/>
      <c r="H2" s="8"/>
    </row>
    <row r="3" s="2" customFormat="1" customHeight="1" spans="1:8">
      <c r="A3" s="9" t="s">
        <v>3</v>
      </c>
      <c r="B3" s="9" t="s">
        <v>4</v>
      </c>
      <c r="C3" s="9" t="s">
        <v>5</v>
      </c>
      <c r="D3" s="9" t="s">
        <v>6</v>
      </c>
      <c r="E3" s="9" t="s">
        <v>7</v>
      </c>
      <c r="F3" s="9" t="s">
        <v>8</v>
      </c>
      <c r="G3" s="9" t="s">
        <v>9</v>
      </c>
      <c r="H3" s="9" t="s">
        <v>10</v>
      </c>
    </row>
    <row r="4" s="2" customFormat="1" customHeight="1" spans="1:8">
      <c r="A4" s="9" t="s">
        <v>11</v>
      </c>
      <c r="B4" s="10" t="s">
        <v>12</v>
      </c>
      <c r="C4" s="10"/>
      <c r="D4" s="9"/>
      <c r="E4" s="9"/>
      <c r="F4" s="9"/>
      <c r="G4" s="9"/>
      <c r="H4" s="9"/>
    </row>
    <row r="5" s="1" customFormat="1" customHeight="1" spans="1:8">
      <c r="A5" s="11">
        <v>1</v>
      </c>
      <c r="B5" s="12" t="s">
        <v>13</v>
      </c>
      <c r="C5" s="13" t="s">
        <v>14</v>
      </c>
      <c r="D5" s="11">
        <v>110</v>
      </c>
      <c r="E5" s="11" t="s">
        <v>15</v>
      </c>
      <c r="F5" s="11">
        <v>38</v>
      </c>
      <c r="G5" s="14">
        <f t="shared" ref="G5:G10" si="0">D5*F5</f>
        <v>4180</v>
      </c>
      <c r="H5" s="13"/>
    </row>
    <row r="6" s="1" customFormat="1" customHeight="1" spans="1:8">
      <c r="A6" s="11">
        <v>2</v>
      </c>
      <c r="B6" s="12" t="s">
        <v>16</v>
      </c>
      <c r="C6" s="13" t="s">
        <v>17</v>
      </c>
      <c r="D6" s="11">
        <f>0.4*(52+66+16)</f>
        <v>53.6</v>
      </c>
      <c r="E6" s="11" t="s">
        <v>15</v>
      </c>
      <c r="F6" s="11">
        <v>30.5</v>
      </c>
      <c r="G6" s="14">
        <f t="shared" si="0"/>
        <v>1634.8</v>
      </c>
      <c r="H6" s="13"/>
    </row>
    <row r="7" s="1" customFormat="1" customHeight="1" spans="1:8">
      <c r="A7" s="11">
        <v>3</v>
      </c>
      <c r="B7" s="12" t="s">
        <v>18</v>
      </c>
      <c r="C7" s="13" t="s">
        <v>19</v>
      </c>
      <c r="D7" s="11">
        <f>110*3</f>
        <v>330</v>
      </c>
      <c r="E7" s="11" t="s">
        <v>15</v>
      </c>
      <c r="F7" s="11">
        <v>12.6</v>
      </c>
      <c r="G7" s="14">
        <f t="shared" si="0"/>
        <v>4158</v>
      </c>
      <c r="H7" s="13"/>
    </row>
    <row r="8" s="1" customFormat="1" customHeight="1" spans="1:8">
      <c r="A8" s="11">
        <v>4</v>
      </c>
      <c r="B8" s="12" t="s">
        <v>20</v>
      </c>
      <c r="C8" s="12" t="s">
        <v>21</v>
      </c>
      <c r="D8" s="15">
        <f>0.87*0.35*(52+66)</f>
        <v>35.931</v>
      </c>
      <c r="E8" s="11" t="s">
        <v>22</v>
      </c>
      <c r="F8" s="11">
        <v>110</v>
      </c>
      <c r="G8" s="14">
        <f t="shared" si="0"/>
        <v>3952.41</v>
      </c>
      <c r="H8" s="12"/>
    </row>
    <row r="9" s="1" customFormat="1" customHeight="1" spans="1:8">
      <c r="A9" s="11">
        <v>5</v>
      </c>
      <c r="B9" s="16" t="s">
        <v>23</v>
      </c>
      <c r="C9" s="12" t="s">
        <v>24</v>
      </c>
      <c r="D9" s="11">
        <f>4*(52+66)</f>
        <v>472</v>
      </c>
      <c r="E9" s="11" t="s">
        <v>25</v>
      </c>
      <c r="F9" s="11">
        <v>16.8</v>
      </c>
      <c r="G9" s="14">
        <f t="shared" si="0"/>
        <v>7929.6</v>
      </c>
      <c r="H9" s="12"/>
    </row>
    <row r="10" s="1" customFormat="1" customHeight="1" spans="1:8">
      <c r="A10" s="11">
        <v>6</v>
      </c>
      <c r="B10" s="16" t="s">
        <v>26</v>
      </c>
      <c r="C10" s="12" t="s">
        <v>27</v>
      </c>
      <c r="D10" s="11">
        <v>155</v>
      </c>
      <c r="E10" s="11" t="s">
        <v>15</v>
      </c>
      <c r="F10" s="11">
        <v>12</v>
      </c>
      <c r="G10" s="14">
        <f t="shared" si="0"/>
        <v>1860</v>
      </c>
      <c r="H10" s="12"/>
    </row>
    <row r="11" s="1" customFormat="1" customHeight="1" spans="1:8">
      <c r="A11" s="11"/>
      <c r="B11" s="16" t="s">
        <v>28</v>
      </c>
      <c r="C11" s="12"/>
      <c r="D11" s="11"/>
      <c r="E11" s="11"/>
      <c r="F11" s="11"/>
      <c r="G11" s="14">
        <f>SUM(G5:G10)</f>
        <v>23714.81</v>
      </c>
      <c r="H11" s="12"/>
    </row>
    <row r="12" s="3" customFormat="1" customHeight="1" spans="1:8">
      <c r="A12" s="9" t="s">
        <v>29</v>
      </c>
      <c r="B12" s="10" t="s">
        <v>30</v>
      </c>
      <c r="C12" s="10"/>
      <c r="D12" s="9"/>
      <c r="E12" s="9"/>
      <c r="F12" s="9"/>
      <c r="G12" s="14"/>
      <c r="H12" s="17"/>
    </row>
    <row r="13" s="1" customFormat="1" customHeight="1" spans="1:8">
      <c r="A13" s="11">
        <v>1</v>
      </c>
      <c r="B13" s="12" t="s">
        <v>20</v>
      </c>
      <c r="C13" s="12" t="s">
        <v>21</v>
      </c>
      <c r="D13" s="11">
        <f>178*0.86*0.35</f>
        <v>53.578</v>
      </c>
      <c r="E13" s="11" t="s">
        <v>22</v>
      </c>
      <c r="F13" s="11">
        <v>110</v>
      </c>
      <c r="G13" s="14">
        <f>D13*F13</f>
        <v>5893.58</v>
      </c>
      <c r="H13" s="12"/>
    </row>
    <row r="14" s="1" customFormat="1" customHeight="1" spans="1:8">
      <c r="A14" s="11">
        <v>2</v>
      </c>
      <c r="B14" s="16" t="s">
        <v>23</v>
      </c>
      <c r="C14" s="12" t="s">
        <v>24</v>
      </c>
      <c r="D14" s="11">
        <f>178*4</f>
        <v>712</v>
      </c>
      <c r="E14" s="11" t="s">
        <v>25</v>
      </c>
      <c r="F14" s="11">
        <v>16.8</v>
      </c>
      <c r="G14" s="14">
        <f>D14*F14</f>
        <v>11961.6</v>
      </c>
      <c r="H14" s="12"/>
    </row>
    <row r="15" s="1" customFormat="1" customHeight="1" spans="1:8">
      <c r="A15" s="11">
        <v>3</v>
      </c>
      <c r="B15" s="12" t="s">
        <v>18</v>
      </c>
      <c r="C15" s="13" t="s">
        <v>19</v>
      </c>
      <c r="D15" s="11">
        <f>178*2*0.86</f>
        <v>306.16</v>
      </c>
      <c r="E15" s="11" t="s">
        <v>15</v>
      </c>
      <c r="F15" s="11">
        <v>12.6</v>
      </c>
      <c r="G15" s="14">
        <f>D15*F15</f>
        <v>3857.616</v>
      </c>
      <c r="H15" s="13"/>
    </row>
    <row r="16" s="1" customFormat="1" customHeight="1" spans="1:8">
      <c r="A16" s="11">
        <v>4</v>
      </c>
      <c r="B16" s="12" t="s">
        <v>31</v>
      </c>
      <c r="C16" s="12" t="s">
        <v>32</v>
      </c>
      <c r="D16" s="11">
        <v>1</v>
      </c>
      <c r="E16" s="11" t="s">
        <v>33</v>
      </c>
      <c r="F16" s="11">
        <v>800</v>
      </c>
      <c r="G16" s="14">
        <f>D16*F16</f>
        <v>800</v>
      </c>
      <c r="H16" s="12"/>
    </row>
    <row r="17" s="1" customFormat="1" customHeight="1" spans="1:8">
      <c r="A17" s="11"/>
      <c r="B17" s="16" t="s">
        <v>28</v>
      </c>
      <c r="C17" s="12"/>
      <c r="D17" s="11"/>
      <c r="E17" s="11"/>
      <c r="F17" s="11"/>
      <c r="G17" s="14">
        <f>SUM(G13:G16)</f>
        <v>22512.796</v>
      </c>
      <c r="H17" s="12"/>
    </row>
    <row r="18" s="4" customFormat="1" customHeight="1" spans="1:8">
      <c r="A18" s="9" t="s">
        <v>34</v>
      </c>
      <c r="B18" s="10" t="s">
        <v>35</v>
      </c>
      <c r="C18" s="10"/>
      <c r="D18" s="9"/>
      <c r="E18" s="9"/>
      <c r="F18" s="9"/>
      <c r="G18" s="14"/>
      <c r="H18" s="18"/>
    </row>
    <row r="19" s="3" customFormat="1" ht="27" customHeight="1" spans="1:8">
      <c r="A19" s="11">
        <v>1</v>
      </c>
      <c r="B19" s="16" t="s">
        <v>36</v>
      </c>
      <c r="C19" s="13" t="s">
        <v>37</v>
      </c>
      <c r="D19" s="11">
        <f>(1.8+0.8+2)*3.2*2</f>
        <v>29.44</v>
      </c>
      <c r="E19" s="11" t="s">
        <v>22</v>
      </c>
      <c r="F19" s="11">
        <v>750</v>
      </c>
      <c r="G19" s="14">
        <f>D19*F19</f>
        <v>22080</v>
      </c>
      <c r="H19" s="13"/>
    </row>
    <row r="20" s="3" customFormat="1" customHeight="1" spans="1:8">
      <c r="A20" s="11">
        <v>2</v>
      </c>
      <c r="B20" s="16" t="s">
        <v>16</v>
      </c>
      <c r="C20" s="13" t="s">
        <v>14</v>
      </c>
      <c r="D20" s="11">
        <f>3.15*3*2</f>
        <v>18.9</v>
      </c>
      <c r="E20" s="11" t="s">
        <v>15</v>
      </c>
      <c r="F20" s="11">
        <v>38</v>
      </c>
      <c r="G20" s="14">
        <f>D20*F20</f>
        <v>718.2</v>
      </c>
      <c r="H20" s="13"/>
    </row>
    <row r="21" s="3" customFormat="1" ht="23" customHeight="1" spans="1:8">
      <c r="A21" s="11">
        <v>3</v>
      </c>
      <c r="B21" s="16" t="s">
        <v>38</v>
      </c>
      <c r="C21" s="13" t="s">
        <v>39</v>
      </c>
      <c r="D21" s="11">
        <v>2</v>
      </c>
      <c r="E21" s="11" t="s">
        <v>22</v>
      </c>
      <c r="F21" s="11">
        <v>320</v>
      </c>
      <c r="G21" s="14">
        <f>D21*F21</f>
        <v>640</v>
      </c>
      <c r="H21" s="13"/>
    </row>
    <row r="22" s="3" customFormat="1" customHeight="1" spans="1:8">
      <c r="A22" s="11">
        <v>4</v>
      </c>
      <c r="B22" s="16" t="s">
        <v>40</v>
      </c>
      <c r="C22" s="19" t="s">
        <v>41</v>
      </c>
      <c r="D22" s="11">
        <v>2</v>
      </c>
      <c r="E22" s="11" t="s">
        <v>42</v>
      </c>
      <c r="F22" s="11">
        <v>167</v>
      </c>
      <c r="G22" s="14">
        <f>D22*F22</f>
        <v>334</v>
      </c>
      <c r="H22" s="19"/>
    </row>
    <row r="23" s="3" customFormat="1" customHeight="1" spans="1:8">
      <c r="A23" s="11"/>
      <c r="B23" s="16" t="s">
        <v>28</v>
      </c>
      <c r="C23" s="19"/>
      <c r="D23" s="11"/>
      <c r="E23" s="11"/>
      <c r="F23" s="11"/>
      <c r="G23" s="14">
        <f>SUM(G19:G22)</f>
        <v>23772.2</v>
      </c>
      <c r="H23" s="19"/>
    </row>
    <row r="24" s="4" customFormat="1" customHeight="1" spans="1:8">
      <c r="A24" s="9"/>
      <c r="B24" s="9" t="s">
        <v>43</v>
      </c>
      <c r="C24" s="9" t="s">
        <v>44</v>
      </c>
      <c r="D24" s="9"/>
      <c r="E24" s="9"/>
      <c r="F24" s="9"/>
      <c r="G24" s="20">
        <f>G11+G17+G23</f>
        <v>69999.806</v>
      </c>
      <c r="H24" s="21" t="s">
        <v>45</v>
      </c>
    </row>
    <row r="25" s="3" customFormat="1" customHeight="1" spans="1:8">
      <c r="A25" s="11"/>
      <c r="B25" s="10" t="s">
        <v>46</v>
      </c>
      <c r="C25" s="10"/>
      <c r="D25" s="11"/>
      <c r="E25" s="11"/>
      <c r="F25" s="11"/>
      <c r="G25" s="14" t="s">
        <v>47</v>
      </c>
      <c r="H25" s="11"/>
    </row>
    <row r="26" s="5" customFormat="1" customHeight="1" spans="2:7">
      <c r="B26" s="10" t="s">
        <v>48</v>
      </c>
      <c r="E26" s="5" t="s">
        <v>49</v>
      </c>
      <c r="G26" s="22"/>
    </row>
    <row r="27" customHeight="1" spans="6:8">
      <c r="F27" s="23"/>
      <c r="G27" s="22"/>
      <c r="H27" s="23"/>
    </row>
    <row r="28" customHeight="1" spans="6:8">
      <c r="F28" s="23"/>
      <c r="G28" s="22"/>
      <c r="H28" s="23"/>
    </row>
    <row r="29" customHeight="1" spans="6:8">
      <c r="F29" s="23"/>
      <c r="G29" s="22"/>
      <c r="H29" s="23"/>
    </row>
    <row r="30" customHeight="1" spans="6:8">
      <c r="F30" s="23"/>
      <c r="G30" s="22"/>
      <c r="H30" s="23"/>
    </row>
    <row r="31" customHeight="1" spans="6:8">
      <c r="F31" s="23"/>
      <c r="G31" s="23"/>
      <c r="H31" s="23"/>
    </row>
    <row r="34" s="5" customFormat="1" customHeight="1" spans="2:5">
      <c r="B34" s="5" t="s">
        <v>50</v>
      </c>
      <c r="E34" s="5" t="s">
        <v>49</v>
      </c>
    </row>
    <row r="43" s="5" customFormat="1" customHeight="1" spans="1:1">
      <c r="A43" s="24" t="s">
        <v>51</v>
      </c>
    </row>
  </sheetData>
  <mergeCells count="3">
    <mergeCell ref="A1:H1"/>
    <mergeCell ref="F2:H2"/>
    <mergeCell ref="A43:B43"/>
  </mergeCells>
  <pageMargins left="1.0625" right="0.75" top="0.629861111111111" bottom="0.62986111111111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博物馆不锈钢护栏维修改造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北禾创意</cp:lastModifiedBy>
  <dcterms:created xsi:type="dcterms:W3CDTF">2006-09-16T00:00:00Z</dcterms:created>
  <dcterms:modified xsi:type="dcterms:W3CDTF">2025-03-28T07:36:10Z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E3DB2852161446BE81A9BE258F998E0E_12</vt:lpwstr>
  </property>
</Properties>
</file>