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 activeTab="1"/>
  </bookViews>
  <sheets>
    <sheet name="1" sheetId="53" r:id="rId1"/>
    <sheet name="2" sheetId="54" r:id="rId2"/>
    <sheet name="3" sheetId="55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<sst xmlns="http://schemas.openxmlformats.org/spreadsheetml/2006/main" count="124" uniqueCount="51">
  <si>
    <t>湖南天胜人力资源有限公司2025年4月费用明细表</t>
  </si>
  <si>
    <t>编号</t>
  </si>
  <si>
    <t>姓名</t>
  </si>
  <si>
    <t>基本工资</t>
  </si>
  <si>
    <t>餐补</t>
  </si>
  <si>
    <t>通讯补贴</t>
  </si>
  <si>
    <t>公司保险缴费金额&amp;比例</t>
  </si>
  <si>
    <t>社保合计公司缴纳金额</t>
  </si>
  <si>
    <t>个人保险缴费金额&amp;比例</t>
  </si>
  <si>
    <t>社保合计
个人部分</t>
  </si>
  <si>
    <t>劳动关系管理费、社保购买服务费、考核劳务费</t>
  </si>
  <si>
    <t>总合计</t>
  </si>
  <si>
    <t>公积金</t>
  </si>
  <si>
    <t>实发工资</t>
  </si>
  <si>
    <t>备注</t>
  </si>
  <si>
    <t>养老
（16%）</t>
  </si>
  <si>
    <t>医疗（8.7%）</t>
  </si>
  <si>
    <t>失业（0.7%）</t>
  </si>
  <si>
    <t>工伤（1.4%）</t>
  </si>
  <si>
    <t>个人养老（8%）</t>
  </si>
  <si>
    <t>个人医疗（2%）</t>
  </si>
  <si>
    <t>个人失业（0.3%）</t>
  </si>
  <si>
    <t>大病医疗</t>
  </si>
  <si>
    <t>邓志杰</t>
  </si>
  <si>
    <t>刘悦娴</t>
  </si>
  <si>
    <t>合计</t>
  </si>
  <si>
    <t>编制：吴情</t>
  </si>
  <si>
    <t>审核：肖亚平</t>
  </si>
  <si>
    <t>客户确认：</t>
  </si>
  <si>
    <t>汇往：</t>
  </si>
  <si>
    <t>收款单位</t>
  </si>
  <si>
    <t>湖南天胜人力资源有限公司</t>
  </si>
  <si>
    <t>开户行</t>
  </si>
  <si>
    <t>中国银行娄底星园支行</t>
  </si>
  <si>
    <t>银行账号</t>
  </si>
  <si>
    <t>胡晓杨</t>
  </si>
  <si>
    <t>政务服务办</t>
  </si>
  <si>
    <t>王晨</t>
  </si>
  <si>
    <t>潘盼</t>
  </si>
  <si>
    <t>曾海燕</t>
  </si>
  <si>
    <t>姚雪良</t>
  </si>
  <si>
    <t>戴雨</t>
  </si>
  <si>
    <t>刘傲</t>
  </si>
  <si>
    <t>肖赛霞</t>
  </si>
  <si>
    <t>李莉</t>
  </si>
  <si>
    <t>陈智倩</t>
  </si>
  <si>
    <t>敖雅琴</t>
  </si>
  <si>
    <t>肖艳</t>
  </si>
  <si>
    <t>黄达</t>
  </si>
  <si>
    <t>肖海艳</t>
  </si>
  <si>
    <t>邓丁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</si>
</sst>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2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sz val="14"/>
      <color theme="1"/>
      <name val="宋体"/>
      <charset val="134"/>
    </font>
    <font>
      <sz val="11"/>
      <color theme="1"/>
      <name val="宋体"/>
      <charset val="134"/>
      <scheme val="major"/>
    </font>
    <font>
      <b/>
      <sz val="11"/>
      <color theme="1"/>
      <name val="宋体"/>
      <charset val="134"/>
      <scheme val="major"/>
    </font>
    <font>
      <sz val="14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  <font>
      <sz val="10"/>
      <name val="Geneva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6" borderId="14" applyNumberFormat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43" fontId="31" fillId="0" borderId="0" applyFont="0" applyFill="0" applyBorder="0" applyAlignment="0" applyProtection="0">
      <alignment vertical="center"/>
    </xf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49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53" applyNumberFormat="1" applyFont="1" applyFill="1" applyBorder="1" applyAlignment="1">
      <alignment horizontal="center" vertical="center"/>
    </xf>
    <xf numFmtId="176" fontId="2" fillId="0" borderId="1" xfId="53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176" fontId="2" fillId="0" borderId="3" xfId="53" applyNumberFormat="1" applyFont="1" applyFill="1" applyBorder="1" applyAlignment="1">
      <alignment horizontal="center" vertical="center"/>
    </xf>
    <xf numFmtId="176" fontId="2" fillId="0" borderId="1" xfId="53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53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2" fontId="3" fillId="0" borderId="0" xfId="52" applyNumberFormat="1" applyFon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/>
    </xf>
    <xf numFmtId="2" fontId="3" fillId="0" borderId="0" xfId="52" applyNumberFormat="1" applyFont="1" applyFill="1" applyBorder="1" applyAlignment="1">
      <alignment horizontal="center" vertical="center" shrinkToFit="1"/>
    </xf>
    <xf numFmtId="2" fontId="3" fillId="0" borderId="0" xfId="52" applyNumberFormat="1" applyFont="1" applyFill="1" applyBorder="1" applyAlignment="1">
      <alignment horizontal="left" vertical="center" shrinkToFit="1"/>
    </xf>
    <xf numFmtId="2" fontId="3" fillId="2" borderId="0" xfId="52" applyNumberFormat="1" applyFont="1" applyFill="1" applyBorder="1" applyAlignment="1">
      <alignment horizontal="center" vertical="center" shrinkToFit="1"/>
    </xf>
    <xf numFmtId="2" fontId="3" fillId="2" borderId="0" xfId="52" applyNumberFormat="1" applyFont="1" applyFill="1" applyBorder="1" applyAlignment="1">
      <alignment horizontal="left" vertical="center" shrinkToFit="1"/>
    </xf>
    <xf numFmtId="2" fontId="3" fillId="2" borderId="0" xfId="52" applyNumberFormat="1" applyFont="1" applyFill="1" applyAlignment="1">
      <alignment horizontal="left" vertical="center" shrinkToFit="1"/>
    </xf>
    <xf numFmtId="1" fontId="3" fillId="2" borderId="0" xfId="52" applyNumberFormat="1" applyFont="1" applyFill="1" applyAlignment="1">
      <alignment horizontal="left" vertical="center" shrinkToFit="1"/>
    </xf>
    <xf numFmtId="0" fontId="2" fillId="0" borderId="4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76" fontId="2" fillId="0" borderId="5" xfId="53" applyNumberFormat="1" applyFont="1" applyFill="1" applyBorder="1" applyAlignment="1">
      <alignment horizontal="center" vertical="center" wrapText="1"/>
    </xf>
    <xf numFmtId="176" fontId="2" fillId="0" borderId="2" xfId="53" applyNumberFormat="1" applyFont="1" applyFill="1" applyBorder="1" applyAlignment="1">
      <alignment horizontal="center" vertical="center" wrapText="1"/>
    </xf>
    <xf numFmtId="176" fontId="2" fillId="0" borderId="7" xfId="53" applyNumberFormat="1" applyFont="1" applyFill="1" applyBorder="1" applyAlignment="1">
      <alignment horizontal="center" vertical="center" wrapText="1"/>
    </xf>
    <xf numFmtId="2" fontId="3" fillId="0" borderId="0" xfId="52" applyNumberFormat="1" applyFont="1" applyFill="1" applyAlignment="1">
      <alignment vertical="center" shrinkToFit="1"/>
    </xf>
    <xf numFmtId="1" fontId="3" fillId="0" borderId="0" xfId="52" applyNumberFormat="1" applyFont="1" applyFill="1" applyAlignment="1">
      <alignment vertical="center" shrinkToFit="1"/>
    </xf>
    <xf numFmtId="2" fontId="2" fillId="0" borderId="1" xfId="53" applyNumberFormat="1" applyFont="1" applyFill="1" applyBorder="1" applyAlignment="1">
      <alignment horizontal="center" vertical="center" wrapText="1"/>
    </xf>
    <xf numFmtId="0" fontId="2" fillId="0" borderId="0" xfId="0" applyFont="1" applyFill="1" applyBorder="1">
      <alignment vertical="center"/>
    </xf>
    <xf numFmtId="177" fontId="3" fillId="0" borderId="1" xfId="53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top" wrapText="1"/>
    </xf>
    <xf numFmtId="0" fontId="2" fillId="0" borderId="7" xfId="0" applyFont="1" applyFill="1" applyBorder="1" applyAlignment="1">
      <alignment horizontal="center" vertical="center" wrapText="1"/>
    </xf>
    <xf numFmtId="176" fontId="2" fillId="0" borderId="7" xfId="53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3" fillId="0" borderId="5" xfId="53" applyNumberFormat="1" applyFont="1" applyFill="1" applyBorder="1" applyAlignment="1">
      <alignment horizontal="center" vertical="center"/>
    </xf>
    <xf numFmtId="2" fontId="3" fillId="0" borderId="8" xfId="52" applyNumberFormat="1" applyFont="1" applyFill="1" applyBorder="1" applyAlignment="1">
      <alignment horizontal="center" vertical="center" shrinkToFit="1"/>
    </xf>
    <xf numFmtId="176" fontId="2" fillId="0" borderId="6" xfId="53" applyNumberFormat="1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 wrapText="1"/>
    </xf>
    <xf numFmtId="176" fontId="2" fillId="0" borderId="4" xfId="53" applyNumberFormat="1" applyFont="1" applyFill="1" applyBorder="1" applyAlignment="1">
      <alignment horizontal="center" vertical="center"/>
    </xf>
    <xf numFmtId="0" fontId="2" fillId="0" borderId="1" xfId="53" applyNumberFormat="1" applyFont="1" applyFill="1" applyBorder="1" applyAlignment="1">
      <alignment horizontal="center" vertical="center"/>
    </xf>
    <xf numFmtId="177" fontId="2" fillId="0" borderId="1" xfId="53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" xfId="49"/>
    <cellStyle name="常规 2" xfId="50"/>
    <cellStyle name="常规 3" xfId="51"/>
    <cellStyle name="常规_Sheet1" xfId="52"/>
    <cellStyle name="千位分隔 2" xfId="53"/>
    <cellStyle name="常规 5" xfId="54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5"/>
  <sheetViews>
    <sheetView workbookViewId="0">
      <selection activeCell="Q6" sqref="Q6"/>
    </sheetView>
  </sheetViews>
  <sheetFormatPr defaultColWidth="9" defaultRowHeight="18.75"/>
  <cols>
    <col min="1" max="1" width="6.75" style="6" customWidth="1"/>
    <col min="2" max="2" width="9" style="6" customWidth="1"/>
    <col min="3" max="4" width="8.25" style="6" customWidth="1"/>
    <col min="5" max="5" width="8.75" style="8" customWidth="1"/>
    <col min="6" max="6" width="9.75" style="8" customWidth="1"/>
    <col min="7" max="7" width="10" style="8" customWidth="1"/>
    <col min="8" max="8" width="11.6333333333333" style="8" customWidth="1"/>
    <col min="9" max="9" width="10" style="8" customWidth="1"/>
    <col min="10" max="10" width="9.38333333333333" style="8" customWidth="1"/>
    <col min="11" max="11" width="9" style="8" customWidth="1"/>
    <col min="12" max="13" width="9.88333333333333" style="8" customWidth="1"/>
    <col min="14" max="14" width="9.5" style="8" customWidth="1"/>
    <col min="15" max="15" width="9.63333333333333" style="8" customWidth="1"/>
    <col min="16" max="16" width="6.13333333333333" style="8" customWidth="1"/>
    <col min="17" max="17" width="8.875" style="8" customWidth="1"/>
    <col min="18" max="18" width="8.75" style="9" customWidth="1"/>
    <col min="19" max="19" width="12" style="9" customWidth="1"/>
    <col min="20" max="20" width="10" style="7" customWidth="1"/>
    <col min="21" max="21" width="9" style="6" customWidth="1"/>
    <col min="22" max="16378" width="9" style="6"/>
  </cols>
  <sheetData>
    <row r="1" s="1" customFormat="1" ht="47.1" customHeight="1" spans="1:20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="2" customFormat="1" ht="27" customHeight="1" spans="1:20">
      <c r="A2" s="11" t="s">
        <v>1</v>
      </c>
      <c r="B2" s="12" t="s">
        <v>2</v>
      </c>
      <c r="C2" s="13" t="s">
        <v>3</v>
      </c>
      <c r="D2" s="14" t="s">
        <v>4</v>
      </c>
      <c r="E2" s="14" t="s">
        <v>5</v>
      </c>
      <c r="F2" s="15" t="s">
        <v>6</v>
      </c>
      <c r="G2" s="15"/>
      <c r="H2" s="15"/>
      <c r="I2" s="15"/>
      <c r="J2" s="19" t="s">
        <v>7</v>
      </c>
      <c r="K2" s="37" t="s">
        <v>8</v>
      </c>
      <c r="L2" s="38"/>
      <c r="M2" s="27"/>
      <c r="N2" s="39"/>
      <c r="O2" s="19" t="s">
        <v>9</v>
      </c>
      <c r="P2" s="40" t="s">
        <v>10</v>
      </c>
      <c r="Q2" s="44" t="s">
        <v>11</v>
      </c>
      <c r="R2" s="44" t="s">
        <v>12</v>
      </c>
      <c r="S2" s="44" t="s">
        <v>13</v>
      </c>
      <c r="T2" s="19" t="s">
        <v>14</v>
      </c>
    </row>
    <row r="3" s="2" customFormat="1" ht="64.5" customHeight="1" spans="1:20">
      <c r="A3" s="16"/>
      <c r="B3" s="13"/>
      <c r="C3" s="48"/>
      <c r="D3" s="49"/>
      <c r="E3" s="49"/>
      <c r="F3" s="19" t="s">
        <v>15</v>
      </c>
      <c r="G3" s="20" t="s">
        <v>16</v>
      </c>
      <c r="H3" s="20" t="s">
        <v>17</v>
      </c>
      <c r="I3" s="19" t="s">
        <v>18</v>
      </c>
      <c r="J3" s="19"/>
      <c r="K3" s="19" t="s">
        <v>19</v>
      </c>
      <c r="L3" s="20" t="s">
        <v>20</v>
      </c>
      <c r="M3" s="20" t="s">
        <v>21</v>
      </c>
      <c r="N3" s="15" t="s">
        <v>22</v>
      </c>
      <c r="O3" s="15"/>
      <c r="P3" s="41"/>
      <c r="Q3" s="44"/>
      <c r="R3" s="44"/>
      <c r="S3" s="44"/>
      <c r="T3" s="15"/>
    </row>
    <row r="4" s="6" customFormat="1" ht="33" customHeight="1" spans="1:20">
      <c r="A4" s="21">
        <v>1</v>
      </c>
      <c r="B4" s="21" t="s">
        <v>23</v>
      </c>
      <c r="C4" s="51">
        <v>2550</v>
      </c>
      <c r="D4" s="52">
        <v>450</v>
      </c>
      <c r="E4" s="52">
        <v>129</v>
      </c>
      <c r="F4" s="24">
        <v>689.28</v>
      </c>
      <c r="G4" s="24">
        <v>374.8</v>
      </c>
      <c r="H4" s="24">
        <v>30.16</v>
      </c>
      <c r="I4" s="24">
        <v>60.31</v>
      </c>
      <c r="J4" s="24">
        <f>SUM(F4:I4)</f>
        <v>1154.55</v>
      </c>
      <c r="K4" s="24">
        <v>344.64</v>
      </c>
      <c r="L4" s="24">
        <v>86.16</v>
      </c>
      <c r="M4" s="24">
        <v>12.92</v>
      </c>
      <c r="N4" s="24">
        <v>15</v>
      </c>
      <c r="O4" s="24">
        <f>SUM(K4:N4)</f>
        <v>458.72</v>
      </c>
      <c r="P4" s="24">
        <v>100</v>
      </c>
      <c r="Q4" s="46">
        <f>C4+D4+J4+P4+E4</f>
        <v>4383.55</v>
      </c>
      <c r="R4" s="46"/>
      <c r="S4" s="46">
        <f>C4+D4+E4-O4</f>
        <v>2670.28</v>
      </c>
      <c r="T4" s="59"/>
    </row>
    <row r="5" s="2" customFormat="1" ht="28" customHeight="1" spans="1:23">
      <c r="A5" s="21">
        <v>2</v>
      </c>
      <c r="B5" s="50" t="s">
        <v>24</v>
      </c>
      <c r="C5" s="51">
        <f>3000-450</f>
        <v>2550</v>
      </c>
      <c r="D5" s="52">
        <v>450</v>
      </c>
      <c r="E5" s="52">
        <v>129</v>
      </c>
      <c r="F5" s="24">
        <v>689.28</v>
      </c>
      <c r="G5" s="24">
        <v>374.8</v>
      </c>
      <c r="H5" s="24">
        <v>30.16</v>
      </c>
      <c r="I5" s="24">
        <v>60.31</v>
      </c>
      <c r="J5" s="24">
        <f>SUM(F5:I5)</f>
        <v>1154.55</v>
      </c>
      <c r="K5" s="24">
        <v>344.64</v>
      </c>
      <c r="L5" s="24">
        <v>86.16</v>
      </c>
      <c r="M5" s="24">
        <v>12.92</v>
      </c>
      <c r="N5" s="24">
        <v>15</v>
      </c>
      <c r="O5" s="24">
        <f>SUM(K5:N5)</f>
        <v>458.72</v>
      </c>
      <c r="P5" s="24">
        <v>100</v>
      </c>
      <c r="Q5" s="46">
        <f>C5+D5+J5+P5+E5</f>
        <v>4383.55</v>
      </c>
      <c r="R5" s="46">
        <v>500</v>
      </c>
      <c r="S5" s="46">
        <f>C5+D5+E5-O5-R5</f>
        <v>2170.28</v>
      </c>
      <c r="T5" s="21"/>
      <c r="U5" s="6"/>
      <c r="W5" s="6"/>
    </row>
    <row r="6" s="6" customFormat="1" ht="39" customHeight="1" spans="1:20">
      <c r="A6" s="11" t="s">
        <v>25</v>
      </c>
      <c r="B6" s="11"/>
      <c r="C6" s="11">
        <f t="shared" ref="C6:Q6" si="0">SUM(C4:C5)</f>
        <v>5100</v>
      </c>
      <c r="D6" s="11">
        <f t="shared" si="0"/>
        <v>900</v>
      </c>
      <c r="E6" s="11">
        <f t="shared" si="0"/>
        <v>258</v>
      </c>
      <c r="F6" s="11">
        <f t="shared" si="0"/>
        <v>1378.56</v>
      </c>
      <c r="G6" s="11">
        <f t="shared" si="0"/>
        <v>749.6</v>
      </c>
      <c r="H6" s="11">
        <f t="shared" si="0"/>
        <v>60.32</v>
      </c>
      <c r="I6" s="11">
        <f t="shared" si="0"/>
        <v>120.62</v>
      </c>
      <c r="J6" s="11">
        <f t="shared" si="0"/>
        <v>2309.1</v>
      </c>
      <c r="K6" s="11">
        <f t="shared" si="0"/>
        <v>689.28</v>
      </c>
      <c r="L6" s="11">
        <f t="shared" si="0"/>
        <v>172.32</v>
      </c>
      <c r="M6" s="11">
        <f t="shared" si="0"/>
        <v>25.84</v>
      </c>
      <c r="N6" s="11">
        <f t="shared" si="0"/>
        <v>30</v>
      </c>
      <c r="O6" s="11">
        <f t="shared" si="0"/>
        <v>917.44</v>
      </c>
      <c r="P6" s="11">
        <f t="shared" si="0"/>
        <v>200</v>
      </c>
      <c r="Q6" s="11">
        <f t="shared" si="0"/>
        <v>8767.1</v>
      </c>
      <c r="R6" s="46">
        <v>500</v>
      </c>
      <c r="S6" s="46">
        <f>C6+D6+E6-O6-R6</f>
        <v>4840.56</v>
      </c>
      <c r="T6" s="59"/>
    </row>
    <row r="7" s="6" customFormat="1" ht="13.5" spans="1:20">
      <c r="A7" s="53" t="s">
        <v>26</v>
      </c>
      <c r="B7" s="53"/>
      <c r="C7" s="29"/>
      <c r="D7" s="29"/>
      <c r="E7" s="30"/>
      <c r="F7" s="4"/>
      <c r="G7" s="4"/>
      <c r="H7" s="29" t="s">
        <v>27</v>
      </c>
      <c r="I7" s="29"/>
      <c r="J7" s="29"/>
      <c r="K7" s="31"/>
      <c r="L7" s="4"/>
      <c r="M7" s="30"/>
      <c r="N7" s="29"/>
      <c r="O7" s="29" t="s">
        <v>28</v>
      </c>
      <c r="P7" s="29"/>
      <c r="Q7" s="29"/>
      <c r="R7" s="29"/>
      <c r="S7" s="29"/>
      <c r="T7" s="7"/>
    </row>
    <row r="8" s="6" customFormat="1" ht="28" customHeight="1" spans="1:20">
      <c r="A8" s="31"/>
      <c r="B8" s="32"/>
      <c r="C8" s="32"/>
      <c r="D8" s="32"/>
      <c r="E8" s="33"/>
      <c r="F8" s="33" t="s">
        <v>29</v>
      </c>
      <c r="G8" s="34" t="s">
        <v>30</v>
      </c>
      <c r="H8" s="35" t="s">
        <v>31</v>
      </c>
      <c r="I8" s="35"/>
      <c r="J8" s="42"/>
      <c r="K8" s="31"/>
      <c r="L8" s="31"/>
      <c r="M8" s="31"/>
      <c r="N8" s="31"/>
      <c r="O8" s="31"/>
      <c r="P8" s="31"/>
      <c r="Q8" s="31"/>
      <c r="R8" s="29"/>
      <c r="S8" s="29"/>
      <c r="T8" s="7"/>
    </row>
    <row r="9" s="6" customFormat="1" ht="20" customHeight="1" spans="1:20">
      <c r="A9" s="31"/>
      <c r="B9" s="32"/>
      <c r="C9" s="32"/>
      <c r="D9" s="32"/>
      <c r="E9" s="33"/>
      <c r="F9" s="33"/>
      <c r="G9" s="34" t="s">
        <v>32</v>
      </c>
      <c r="H9" s="35" t="s">
        <v>33</v>
      </c>
      <c r="I9" s="35"/>
      <c r="J9" s="42"/>
      <c r="K9" s="31"/>
      <c r="L9" s="31"/>
      <c r="M9" s="31"/>
      <c r="N9" s="31"/>
      <c r="O9" s="31"/>
      <c r="P9" s="31"/>
      <c r="Q9" s="31"/>
      <c r="R9" s="29"/>
      <c r="S9" s="29"/>
      <c r="T9" s="7"/>
    </row>
    <row r="10" s="6" customFormat="1" ht="20" customHeight="1" spans="1:20">
      <c r="A10" s="31"/>
      <c r="B10" s="32"/>
      <c r="C10" s="32"/>
      <c r="D10" s="32"/>
      <c r="E10" s="33"/>
      <c r="F10" s="33"/>
      <c r="G10" s="34" t="s">
        <v>34</v>
      </c>
      <c r="H10" s="36">
        <v>596361686001</v>
      </c>
      <c r="I10" s="36"/>
      <c r="J10" s="43"/>
      <c r="K10" s="31"/>
      <c r="L10" s="31"/>
      <c r="M10" s="31"/>
      <c r="N10" s="31"/>
      <c r="O10" s="31"/>
      <c r="P10" s="31"/>
      <c r="Q10" s="31"/>
      <c r="R10" s="29"/>
      <c r="S10" s="29"/>
      <c r="T10" s="7"/>
    </row>
    <row r="11" s="6" customFormat="1" ht="13.5" spans="20:20">
      <c r="T11" s="7"/>
    </row>
    <row r="12" s="6" customFormat="1" ht="13.5" spans="20:20">
      <c r="T12" s="7"/>
    </row>
    <row r="13" s="6" customFormat="1" ht="13.5" spans="20:20">
      <c r="T13" s="7"/>
    </row>
    <row r="14" s="6" customFormat="1" spans="5:20"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9"/>
      <c r="S14" s="9"/>
      <c r="T14" s="7"/>
    </row>
    <row r="15" s="6" customFormat="1" spans="5:20"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9"/>
      <c r="S15" s="9"/>
      <c r="T15" s="7"/>
    </row>
  </sheetData>
  <mergeCells count="21">
    <mergeCell ref="A1:T1"/>
    <mergeCell ref="F2:I2"/>
    <mergeCell ref="K2:M2"/>
    <mergeCell ref="A6:B6"/>
    <mergeCell ref="A7:B7"/>
    <mergeCell ref="H7:I7"/>
    <mergeCell ref="H8:I8"/>
    <mergeCell ref="H9:I9"/>
    <mergeCell ref="H10:I10"/>
    <mergeCell ref="A2:A3"/>
    <mergeCell ref="B2:B3"/>
    <mergeCell ref="C2:C3"/>
    <mergeCell ref="D2:D3"/>
    <mergeCell ref="E2:E3"/>
    <mergeCell ref="J2:J3"/>
    <mergeCell ref="O2:O3"/>
    <mergeCell ref="P2:P3"/>
    <mergeCell ref="Q2:Q3"/>
    <mergeCell ref="R2:R3"/>
    <mergeCell ref="S2:S3"/>
    <mergeCell ref="T2:T3"/>
  </mergeCells>
  <pageMargins left="0.75" right="0.75" top="1" bottom="1" header="0.5" footer="0.5"/>
  <pageSetup paperSize="9" scale="71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2"/>
  <sheetViews>
    <sheetView tabSelected="1" workbookViewId="0">
      <selection activeCell="Q20" sqref="Q20"/>
    </sheetView>
  </sheetViews>
  <sheetFormatPr defaultColWidth="9" defaultRowHeight="18.75"/>
  <cols>
    <col min="1" max="1" width="6.75" style="6" customWidth="1"/>
    <col min="2" max="2" width="9.88333333333333" style="6" customWidth="1"/>
    <col min="3" max="4" width="8.25" style="6" customWidth="1"/>
    <col min="5" max="5" width="8.5" style="8" customWidth="1"/>
    <col min="6" max="6" width="9.75" style="8" customWidth="1"/>
    <col min="7" max="7" width="10" style="8" customWidth="1"/>
    <col min="8" max="8" width="9.38333333333333" style="8" customWidth="1"/>
    <col min="9" max="9" width="10.125" style="8" customWidth="1"/>
    <col min="10" max="10" width="9.38333333333333" style="8" customWidth="1"/>
    <col min="11" max="11" width="9" style="8" customWidth="1"/>
    <col min="12" max="13" width="9.88333333333333" style="8" customWidth="1"/>
    <col min="14" max="14" width="7.38333333333333" style="8" customWidth="1"/>
    <col min="15" max="16" width="9.63333333333333" style="8" customWidth="1"/>
    <col min="17" max="17" width="9.25" style="9" customWidth="1"/>
    <col min="18" max="18" width="8.5" style="9" customWidth="1"/>
    <col min="19" max="19" width="11.8833333333333" style="9" customWidth="1"/>
    <col min="20" max="20" width="13.3833333333333" style="7" hidden="1" customWidth="1"/>
    <col min="21" max="22" width="9" style="6" hidden="1" customWidth="1"/>
    <col min="23" max="23" width="9.38333333333333" style="6" hidden="1" customWidth="1"/>
    <col min="24" max="26" width="9" style="6" customWidth="1"/>
    <col min="27" max="16384" width="9" style="6"/>
  </cols>
  <sheetData>
    <row r="1" s="1" customFormat="1" ht="47.1" customHeight="1" spans="1:20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="2" customFormat="1" ht="27" customHeight="1" spans="1:20">
      <c r="A2" s="11" t="s">
        <v>1</v>
      </c>
      <c r="B2" s="12" t="s">
        <v>2</v>
      </c>
      <c r="C2" s="13" t="s">
        <v>3</v>
      </c>
      <c r="D2" s="14" t="s">
        <v>4</v>
      </c>
      <c r="E2" s="14" t="s">
        <v>5</v>
      </c>
      <c r="F2" s="15" t="s">
        <v>6</v>
      </c>
      <c r="G2" s="15"/>
      <c r="H2" s="15"/>
      <c r="I2" s="15"/>
      <c r="J2" s="19" t="s">
        <v>7</v>
      </c>
      <c r="K2" s="37" t="s">
        <v>8</v>
      </c>
      <c r="L2" s="38"/>
      <c r="M2" s="38"/>
      <c r="N2" s="54"/>
      <c r="O2" s="19" t="s">
        <v>9</v>
      </c>
      <c r="P2" s="40" t="s">
        <v>10</v>
      </c>
      <c r="Q2" s="44" t="s">
        <v>11</v>
      </c>
      <c r="R2" s="44" t="s">
        <v>12</v>
      </c>
      <c r="S2" s="44" t="s">
        <v>13</v>
      </c>
      <c r="T2" s="19" t="s">
        <v>14</v>
      </c>
    </row>
    <row r="3" s="2" customFormat="1" ht="64.5" customHeight="1" spans="1:20">
      <c r="A3" s="16"/>
      <c r="B3" s="13"/>
      <c r="C3" s="48"/>
      <c r="D3" s="49"/>
      <c r="E3" s="49"/>
      <c r="F3" s="19" t="s">
        <v>15</v>
      </c>
      <c r="G3" s="20" t="s">
        <v>16</v>
      </c>
      <c r="H3" s="20" t="s">
        <v>17</v>
      </c>
      <c r="I3" s="19" t="s">
        <v>18</v>
      </c>
      <c r="J3" s="19"/>
      <c r="K3" s="19" t="s">
        <v>19</v>
      </c>
      <c r="L3" s="20" t="s">
        <v>20</v>
      </c>
      <c r="M3" s="55" t="s">
        <v>21</v>
      </c>
      <c r="N3" s="56" t="s">
        <v>22</v>
      </c>
      <c r="O3" s="15"/>
      <c r="P3" s="41"/>
      <c r="Q3" s="44"/>
      <c r="R3" s="44"/>
      <c r="S3" s="44"/>
      <c r="T3" s="15"/>
    </row>
    <row r="4" s="2" customFormat="1" ht="24.95" customHeight="1" spans="1:23">
      <c r="A4" s="21">
        <v>1</v>
      </c>
      <c r="B4" s="50" t="s">
        <v>35</v>
      </c>
      <c r="C4" s="51">
        <f t="shared" ref="C4:C7" si="0">3000-450</f>
        <v>2550</v>
      </c>
      <c r="D4" s="52">
        <v>450</v>
      </c>
      <c r="E4" s="52">
        <v>129</v>
      </c>
      <c r="F4" s="24">
        <v>689.28</v>
      </c>
      <c r="G4" s="24">
        <v>374.8</v>
      </c>
      <c r="H4" s="24">
        <v>30.16</v>
      </c>
      <c r="I4" s="24">
        <v>60.31</v>
      </c>
      <c r="J4" s="24">
        <f t="shared" ref="J4:J14" si="1">SUM(F4:I4)</f>
        <v>1154.55</v>
      </c>
      <c r="K4" s="24">
        <v>344.64</v>
      </c>
      <c r="L4" s="24">
        <v>86.16</v>
      </c>
      <c r="M4" s="24">
        <v>12.92</v>
      </c>
      <c r="N4" s="24">
        <v>15</v>
      </c>
      <c r="O4" s="24">
        <f t="shared" ref="O4:O13" si="2">SUM(K4:N4)</f>
        <v>458.72</v>
      </c>
      <c r="P4" s="24">
        <v>100</v>
      </c>
      <c r="Q4" s="46">
        <f t="shared" ref="Q4:Q13" si="3">C4+D4+J4+P4+E4</f>
        <v>4383.55</v>
      </c>
      <c r="R4" s="46"/>
      <c r="S4" s="46">
        <f t="shared" ref="S4:S14" si="4">C4+D4+E4-O4-R4</f>
        <v>2670.28</v>
      </c>
      <c r="T4" s="21" t="s">
        <v>36</v>
      </c>
      <c r="U4" s="6">
        <v>56.32</v>
      </c>
      <c r="V4" s="2">
        <v>500</v>
      </c>
      <c r="W4" s="6">
        <f>C4-O4-U4-V4</f>
        <v>1534.96</v>
      </c>
    </row>
    <row r="5" s="2" customFormat="1" ht="24.95" customHeight="1" spans="1:23">
      <c r="A5" s="21">
        <v>2</v>
      </c>
      <c r="B5" s="50" t="s">
        <v>37</v>
      </c>
      <c r="C5" s="51">
        <f t="shared" si="0"/>
        <v>2550</v>
      </c>
      <c r="D5" s="52">
        <v>450</v>
      </c>
      <c r="E5" s="52">
        <v>129</v>
      </c>
      <c r="F5" s="24">
        <v>689.28</v>
      </c>
      <c r="G5" s="24">
        <v>374.8</v>
      </c>
      <c r="H5" s="24">
        <v>30.16</v>
      </c>
      <c r="I5" s="24">
        <v>60.31</v>
      </c>
      <c r="J5" s="24">
        <f t="shared" si="1"/>
        <v>1154.55</v>
      </c>
      <c r="K5" s="24">
        <v>344.64</v>
      </c>
      <c r="L5" s="24">
        <v>86.16</v>
      </c>
      <c r="M5" s="24">
        <v>12.92</v>
      </c>
      <c r="N5" s="24">
        <v>15</v>
      </c>
      <c r="O5" s="24">
        <f t="shared" si="2"/>
        <v>458.72</v>
      </c>
      <c r="P5" s="24">
        <v>100</v>
      </c>
      <c r="Q5" s="46">
        <f t="shared" si="3"/>
        <v>4383.55</v>
      </c>
      <c r="R5" s="46"/>
      <c r="S5" s="46">
        <f t="shared" si="4"/>
        <v>2670.28</v>
      </c>
      <c r="T5" s="21" t="s">
        <v>36</v>
      </c>
      <c r="U5" s="6"/>
      <c r="W5" s="6"/>
    </row>
    <row r="6" s="2" customFormat="1" ht="24.95" customHeight="1" spans="1:23">
      <c r="A6" s="21">
        <v>3</v>
      </c>
      <c r="B6" s="50" t="s">
        <v>38</v>
      </c>
      <c r="C6" s="51">
        <f t="shared" si="0"/>
        <v>2550</v>
      </c>
      <c r="D6" s="52">
        <v>450</v>
      </c>
      <c r="E6" s="52">
        <v>129</v>
      </c>
      <c r="F6" s="24">
        <v>689.28</v>
      </c>
      <c r="G6" s="24">
        <v>374.8</v>
      </c>
      <c r="H6" s="24">
        <v>30.16</v>
      </c>
      <c r="I6" s="24">
        <v>60.31</v>
      </c>
      <c r="J6" s="24">
        <f t="shared" si="1"/>
        <v>1154.55</v>
      </c>
      <c r="K6" s="24">
        <v>344.64</v>
      </c>
      <c r="L6" s="24">
        <v>86.16</v>
      </c>
      <c r="M6" s="24">
        <v>12.92</v>
      </c>
      <c r="N6" s="24">
        <v>15</v>
      </c>
      <c r="O6" s="24">
        <f t="shared" si="2"/>
        <v>458.72</v>
      </c>
      <c r="P6" s="24">
        <v>100</v>
      </c>
      <c r="Q6" s="46">
        <f t="shared" si="3"/>
        <v>4383.55</v>
      </c>
      <c r="R6" s="46"/>
      <c r="S6" s="46">
        <f t="shared" si="4"/>
        <v>2670.28</v>
      </c>
      <c r="T6" s="21" t="s">
        <v>36</v>
      </c>
      <c r="U6" s="6"/>
      <c r="W6" s="6"/>
    </row>
    <row r="7" s="2" customFormat="1" ht="28" customHeight="1" spans="1:23">
      <c r="A7" s="21">
        <v>4</v>
      </c>
      <c r="B7" s="50" t="s">
        <v>39</v>
      </c>
      <c r="C7" s="51">
        <f t="shared" si="0"/>
        <v>2550</v>
      </c>
      <c r="D7" s="52">
        <v>450</v>
      </c>
      <c r="E7" s="52">
        <v>129</v>
      </c>
      <c r="F7" s="24">
        <v>689.28</v>
      </c>
      <c r="G7" s="24">
        <v>374.8</v>
      </c>
      <c r="H7" s="24">
        <v>30.16</v>
      </c>
      <c r="I7" s="24">
        <v>60.31</v>
      </c>
      <c r="J7" s="24">
        <f t="shared" si="1"/>
        <v>1154.55</v>
      </c>
      <c r="K7" s="24">
        <v>344.64</v>
      </c>
      <c r="L7" s="24">
        <v>86.16</v>
      </c>
      <c r="M7" s="24">
        <v>12.92</v>
      </c>
      <c r="N7" s="24">
        <v>15</v>
      </c>
      <c r="O7" s="24">
        <f t="shared" si="2"/>
        <v>458.72</v>
      </c>
      <c r="P7" s="24">
        <v>100</v>
      </c>
      <c r="Q7" s="46">
        <f t="shared" si="3"/>
        <v>4383.55</v>
      </c>
      <c r="R7" s="46">
        <v>156</v>
      </c>
      <c r="S7" s="46">
        <f t="shared" si="4"/>
        <v>2514.28</v>
      </c>
      <c r="T7" s="21"/>
      <c r="U7" s="6"/>
      <c r="W7" s="6"/>
    </row>
    <row r="8" s="2" customFormat="1" ht="28" customHeight="1" spans="1:23">
      <c r="A8" s="21">
        <v>5</v>
      </c>
      <c r="B8" s="50" t="s">
        <v>40</v>
      </c>
      <c r="C8" s="51">
        <v>2450</v>
      </c>
      <c r="D8" s="52">
        <v>450</v>
      </c>
      <c r="E8" s="52">
        <v>129</v>
      </c>
      <c r="F8" s="24">
        <v>689.28</v>
      </c>
      <c r="G8" s="24">
        <v>374.8</v>
      </c>
      <c r="H8" s="24">
        <v>30.16</v>
      </c>
      <c r="I8" s="24">
        <v>60.31</v>
      </c>
      <c r="J8" s="24">
        <f t="shared" si="1"/>
        <v>1154.55</v>
      </c>
      <c r="K8" s="24">
        <v>344.64</v>
      </c>
      <c r="L8" s="24">
        <v>86.16</v>
      </c>
      <c r="M8" s="24">
        <v>12.92</v>
      </c>
      <c r="N8" s="24">
        <v>15</v>
      </c>
      <c r="O8" s="24">
        <f t="shared" si="2"/>
        <v>458.72</v>
      </c>
      <c r="P8" s="24">
        <v>100</v>
      </c>
      <c r="Q8" s="46">
        <f t="shared" si="3"/>
        <v>4283.55</v>
      </c>
      <c r="R8" s="46"/>
      <c r="S8" s="46">
        <f t="shared" si="4"/>
        <v>2570.28</v>
      </c>
      <c r="T8" s="21" t="s">
        <v>36</v>
      </c>
      <c r="U8" s="6"/>
      <c r="W8" s="6"/>
    </row>
    <row r="9" s="2" customFormat="1" ht="24.95" customHeight="1" spans="1:23">
      <c r="A9" s="21">
        <v>6</v>
      </c>
      <c r="B9" s="50" t="s">
        <v>41</v>
      </c>
      <c r="C9" s="51">
        <v>2450</v>
      </c>
      <c r="D9" s="52">
        <v>450</v>
      </c>
      <c r="E9" s="52">
        <v>129</v>
      </c>
      <c r="F9" s="24">
        <v>689.28</v>
      </c>
      <c r="G9" s="24">
        <v>374.8</v>
      </c>
      <c r="H9" s="24">
        <v>30.16</v>
      </c>
      <c r="I9" s="24">
        <v>60.31</v>
      </c>
      <c r="J9" s="24">
        <f t="shared" si="1"/>
        <v>1154.55</v>
      </c>
      <c r="K9" s="24">
        <v>344.64</v>
      </c>
      <c r="L9" s="24">
        <v>86.16</v>
      </c>
      <c r="M9" s="24">
        <v>12.92</v>
      </c>
      <c r="N9" s="24">
        <v>15</v>
      </c>
      <c r="O9" s="24">
        <f t="shared" si="2"/>
        <v>458.72</v>
      </c>
      <c r="P9" s="24">
        <v>100</v>
      </c>
      <c r="Q9" s="46">
        <f t="shared" si="3"/>
        <v>4283.55</v>
      </c>
      <c r="R9" s="46"/>
      <c r="S9" s="46">
        <f t="shared" si="4"/>
        <v>2570.28</v>
      </c>
      <c r="T9" s="21" t="s">
        <v>36</v>
      </c>
      <c r="U9" s="6">
        <v>56.32</v>
      </c>
      <c r="W9" s="6">
        <f t="shared" ref="W9:W12" si="5">C9-O9-U9-V9</f>
        <v>1934.96</v>
      </c>
    </row>
    <row r="10" s="2" customFormat="1" ht="24.95" customHeight="1" spans="1:23">
      <c r="A10" s="21">
        <v>7</v>
      </c>
      <c r="B10" s="50" t="s">
        <v>42</v>
      </c>
      <c r="C10" s="51">
        <v>2450</v>
      </c>
      <c r="D10" s="52">
        <v>450</v>
      </c>
      <c r="E10" s="52">
        <v>129</v>
      </c>
      <c r="F10" s="24">
        <v>689.28</v>
      </c>
      <c r="G10" s="24">
        <v>374.8</v>
      </c>
      <c r="H10" s="24">
        <v>30.16</v>
      </c>
      <c r="I10" s="24">
        <v>60.31</v>
      </c>
      <c r="J10" s="24">
        <f t="shared" si="1"/>
        <v>1154.55</v>
      </c>
      <c r="K10" s="24">
        <v>344.64</v>
      </c>
      <c r="L10" s="24">
        <v>86.16</v>
      </c>
      <c r="M10" s="24">
        <v>12.92</v>
      </c>
      <c r="N10" s="24">
        <v>15</v>
      </c>
      <c r="O10" s="24">
        <f t="shared" si="2"/>
        <v>458.72</v>
      </c>
      <c r="P10" s="24">
        <v>100</v>
      </c>
      <c r="Q10" s="46">
        <f t="shared" si="3"/>
        <v>4283.55</v>
      </c>
      <c r="R10" s="46"/>
      <c r="S10" s="46">
        <f t="shared" si="4"/>
        <v>2570.28</v>
      </c>
      <c r="T10" s="21" t="s">
        <v>36</v>
      </c>
      <c r="U10" s="6">
        <v>56.32</v>
      </c>
      <c r="W10" s="6">
        <f t="shared" si="5"/>
        <v>1934.96</v>
      </c>
    </row>
    <row r="11" s="2" customFormat="1" ht="21" customHeight="1" spans="1:23">
      <c r="A11" s="21">
        <v>8</v>
      </c>
      <c r="B11" s="50" t="s">
        <v>43</v>
      </c>
      <c r="C11" s="51">
        <v>2450</v>
      </c>
      <c r="D11" s="52">
        <v>450</v>
      </c>
      <c r="E11" s="52">
        <v>129</v>
      </c>
      <c r="F11" s="24">
        <v>689.28</v>
      </c>
      <c r="G11" s="24">
        <v>374.8</v>
      </c>
      <c r="H11" s="24">
        <v>30.16</v>
      </c>
      <c r="I11" s="24">
        <v>60.31</v>
      </c>
      <c r="J11" s="24">
        <f t="shared" si="1"/>
        <v>1154.55</v>
      </c>
      <c r="K11" s="24">
        <v>344.64</v>
      </c>
      <c r="L11" s="24">
        <v>86.16</v>
      </c>
      <c r="M11" s="24">
        <v>12.92</v>
      </c>
      <c r="N11" s="24">
        <v>15</v>
      </c>
      <c r="O11" s="24">
        <f t="shared" si="2"/>
        <v>458.72</v>
      </c>
      <c r="P11" s="24">
        <v>100</v>
      </c>
      <c r="Q11" s="46">
        <f t="shared" si="3"/>
        <v>4283.55</v>
      </c>
      <c r="R11" s="46"/>
      <c r="S11" s="46">
        <f t="shared" si="4"/>
        <v>2570.28</v>
      </c>
      <c r="T11" s="21" t="s">
        <v>36</v>
      </c>
      <c r="U11" s="6"/>
      <c r="W11" s="6"/>
    </row>
    <row r="12" s="2" customFormat="1" ht="28" customHeight="1" spans="1:23">
      <c r="A12" s="21">
        <v>9</v>
      </c>
      <c r="B12" s="50" t="s">
        <v>44</v>
      </c>
      <c r="C12" s="51">
        <v>2450</v>
      </c>
      <c r="D12" s="52">
        <v>450</v>
      </c>
      <c r="E12" s="52">
        <v>129</v>
      </c>
      <c r="F12" s="24">
        <v>689.28</v>
      </c>
      <c r="G12" s="24">
        <v>374.8</v>
      </c>
      <c r="H12" s="24">
        <v>30.16</v>
      </c>
      <c r="I12" s="24">
        <v>60.31</v>
      </c>
      <c r="J12" s="24">
        <f t="shared" si="1"/>
        <v>1154.55</v>
      </c>
      <c r="K12" s="24">
        <v>344.64</v>
      </c>
      <c r="L12" s="24">
        <v>86.16</v>
      </c>
      <c r="M12" s="24">
        <v>12.92</v>
      </c>
      <c r="N12" s="24">
        <v>15</v>
      </c>
      <c r="O12" s="24">
        <f t="shared" si="2"/>
        <v>458.72</v>
      </c>
      <c r="P12" s="24">
        <v>100</v>
      </c>
      <c r="Q12" s="46">
        <f t="shared" si="3"/>
        <v>4283.55</v>
      </c>
      <c r="R12" s="46"/>
      <c r="S12" s="46">
        <f t="shared" si="4"/>
        <v>2570.28</v>
      </c>
      <c r="T12" s="21" t="s">
        <v>36</v>
      </c>
      <c r="U12" s="6">
        <v>42.24</v>
      </c>
      <c r="W12" s="6">
        <f t="shared" si="5"/>
        <v>1949.04</v>
      </c>
    </row>
    <row r="13" s="2" customFormat="1" ht="28" customHeight="1" spans="1:23">
      <c r="A13" s="21">
        <v>10</v>
      </c>
      <c r="B13" s="50" t="s">
        <v>45</v>
      </c>
      <c r="C13" s="51">
        <v>2450</v>
      </c>
      <c r="D13" s="52">
        <v>450</v>
      </c>
      <c r="E13" s="52">
        <v>129</v>
      </c>
      <c r="F13" s="24">
        <v>689.28</v>
      </c>
      <c r="G13" s="24">
        <v>374.8</v>
      </c>
      <c r="H13" s="24">
        <v>30.16</v>
      </c>
      <c r="I13" s="24">
        <v>60.31</v>
      </c>
      <c r="J13" s="24">
        <f t="shared" si="1"/>
        <v>1154.55</v>
      </c>
      <c r="K13" s="24">
        <v>344.64</v>
      </c>
      <c r="L13" s="24">
        <v>86.16</v>
      </c>
      <c r="M13" s="24">
        <v>12.92</v>
      </c>
      <c r="N13" s="24">
        <v>15</v>
      </c>
      <c r="O13" s="24">
        <f t="shared" si="2"/>
        <v>458.72</v>
      </c>
      <c r="P13" s="24">
        <v>100</v>
      </c>
      <c r="Q13" s="46">
        <f t="shared" si="3"/>
        <v>4283.55</v>
      </c>
      <c r="R13" s="46"/>
      <c r="S13" s="46">
        <f t="shared" si="4"/>
        <v>2570.28</v>
      </c>
      <c r="T13" s="21" t="s">
        <v>36</v>
      </c>
      <c r="U13" s="6"/>
      <c r="W13" s="6"/>
    </row>
    <row r="14" s="6" customFormat="1" ht="29" customHeight="1" spans="1:23">
      <c r="A14" s="11" t="s">
        <v>25</v>
      </c>
      <c r="B14" s="11"/>
      <c r="C14" s="11">
        <f>SUM(C4:C13)</f>
        <v>24900</v>
      </c>
      <c r="D14" s="11">
        <f>SUM(D4:D13)</f>
        <v>4500</v>
      </c>
      <c r="E14" s="11">
        <f>SUM(E4:E13)</f>
        <v>1290</v>
      </c>
      <c r="F14" s="24">
        <v>689.28</v>
      </c>
      <c r="G14" s="24">
        <v>374.8</v>
      </c>
      <c r="H14" s="24">
        <v>30.16</v>
      </c>
      <c r="I14" s="24">
        <v>60.31</v>
      </c>
      <c r="J14" s="11">
        <f t="shared" si="1"/>
        <v>1154.55</v>
      </c>
      <c r="K14" s="11">
        <f t="shared" ref="K14:R14" si="6">SUM(K4:K13)</f>
        <v>3446.4</v>
      </c>
      <c r="L14" s="11">
        <f t="shared" si="6"/>
        <v>861.6</v>
      </c>
      <c r="M14" s="11">
        <f t="shared" si="6"/>
        <v>129.2</v>
      </c>
      <c r="N14" s="57">
        <f t="shared" si="6"/>
        <v>150</v>
      </c>
      <c r="O14" s="11">
        <f t="shared" si="6"/>
        <v>4587.2</v>
      </c>
      <c r="P14" s="11">
        <f t="shared" si="6"/>
        <v>1000</v>
      </c>
      <c r="Q14" s="11">
        <f t="shared" si="6"/>
        <v>43235.5</v>
      </c>
      <c r="R14" s="11">
        <f t="shared" si="6"/>
        <v>156</v>
      </c>
      <c r="S14" s="58">
        <f t="shared" si="4"/>
        <v>25946.8</v>
      </c>
      <c r="T14" s="59"/>
      <c r="U14" s="6">
        <f t="shared" ref="U14:W14" si="7">SUM(U4:U12)</f>
        <v>211.2</v>
      </c>
      <c r="V14" s="6">
        <f t="shared" si="7"/>
        <v>500</v>
      </c>
      <c r="W14" s="6">
        <f t="shared" si="7"/>
        <v>7353.92</v>
      </c>
    </row>
    <row r="15" s="6" customFormat="1" ht="13.5" spans="1:20">
      <c r="A15" s="53" t="s">
        <v>26</v>
      </c>
      <c r="B15" s="53"/>
      <c r="C15" s="29"/>
      <c r="D15" s="29"/>
      <c r="E15" s="30"/>
      <c r="F15" s="4"/>
      <c r="G15" s="4"/>
      <c r="H15" s="29" t="s">
        <v>27</v>
      </c>
      <c r="I15" s="29"/>
      <c r="J15" s="29"/>
      <c r="K15" s="31"/>
      <c r="L15" s="4"/>
      <c r="M15" s="30"/>
      <c r="N15" s="29"/>
      <c r="O15" s="29" t="s">
        <v>28</v>
      </c>
      <c r="P15" s="29"/>
      <c r="Q15" s="31"/>
      <c r="R15" s="29"/>
      <c r="S15" s="29"/>
      <c r="T15" s="7"/>
    </row>
    <row r="16" s="6" customFormat="1" ht="21" customHeight="1" spans="1:20">
      <c r="A16" s="31"/>
      <c r="B16" s="32"/>
      <c r="C16" s="32"/>
      <c r="D16" s="32"/>
      <c r="E16" s="33"/>
      <c r="F16" s="33" t="s">
        <v>29</v>
      </c>
      <c r="G16" s="34" t="s">
        <v>30</v>
      </c>
      <c r="H16" s="35" t="s">
        <v>31</v>
      </c>
      <c r="I16" s="35"/>
      <c r="J16" s="42"/>
      <c r="K16" s="31"/>
      <c r="L16" s="31"/>
      <c r="M16" s="31"/>
      <c r="N16" s="31"/>
      <c r="O16" s="31"/>
      <c r="P16" s="31"/>
      <c r="Q16" s="31"/>
      <c r="R16" s="29"/>
      <c r="S16" s="29"/>
      <c r="T16" s="7"/>
    </row>
    <row r="17" s="6" customFormat="1" ht="21" customHeight="1" spans="1:20">
      <c r="A17" s="31"/>
      <c r="B17" s="32"/>
      <c r="C17" s="32"/>
      <c r="D17" s="32"/>
      <c r="E17" s="33"/>
      <c r="F17" s="33"/>
      <c r="G17" s="34" t="s">
        <v>32</v>
      </c>
      <c r="H17" s="35" t="s">
        <v>33</v>
      </c>
      <c r="I17" s="35"/>
      <c r="J17" s="42"/>
      <c r="K17" s="31"/>
      <c r="L17" s="31"/>
      <c r="M17" s="31"/>
      <c r="N17" s="31"/>
      <c r="O17" s="31"/>
      <c r="P17" s="31"/>
      <c r="Q17" s="31"/>
      <c r="R17" s="29"/>
      <c r="S17" s="29"/>
      <c r="T17" s="7"/>
    </row>
    <row r="18" s="6" customFormat="1" ht="21" customHeight="1" spans="1:20">
      <c r="A18" s="31"/>
      <c r="B18" s="32"/>
      <c r="C18" s="32"/>
      <c r="D18" s="32"/>
      <c r="E18" s="33"/>
      <c r="F18" s="33"/>
      <c r="G18" s="34" t="s">
        <v>34</v>
      </c>
      <c r="H18" s="36">
        <v>596361686001</v>
      </c>
      <c r="I18" s="36"/>
      <c r="J18" s="43"/>
      <c r="K18" s="31"/>
      <c r="L18" s="31"/>
      <c r="M18" s="31"/>
      <c r="N18" s="31"/>
      <c r="O18" s="31"/>
      <c r="P18" s="31"/>
      <c r="Q18" s="31"/>
      <c r="R18" s="29"/>
      <c r="S18" s="29"/>
      <c r="T18" s="7"/>
    </row>
    <row r="19" s="6" customFormat="1" spans="20:20">
      <c r="T19" s="7"/>
    </row>
    <row r="20" s="6" customFormat="1" spans="20:20">
      <c r="T20" s="7"/>
    </row>
    <row r="21" s="6" customFormat="1" ht="13.5" spans="20:20">
      <c r="T21" s="7"/>
    </row>
    <row r="22" s="6" customFormat="1" ht="13.5" spans="20:20">
      <c r="T22" s="7"/>
    </row>
  </sheetData>
  <mergeCells count="21">
    <mergeCell ref="A1:T1"/>
    <mergeCell ref="F2:I2"/>
    <mergeCell ref="K2:M2"/>
    <mergeCell ref="A14:B14"/>
    <mergeCell ref="A15:B15"/>
    <mergeCell ref="H15:I15"/>
    <mergeCell ref="H16:I16"/>
    <mergeCell ref="H17:I17"/>
    <mergeCell ref="H18:I18"/>
    <mergeCell ref="A2:A3"/>
    <mergeCell ref="B2:B3"/>
    <mergeCell ref="C2:C3"/>
    <mergeCell ref="D2:D3"/>
    <mergeCell ref="E2:E3"/>
    <mergeCell ref="J2:J3"/>
    <mergeCell ref="O2:O3"/>
    <mergeCell ref="P2:P3"/>
    <mergeCell ref="Q2:Q3"/>
    <mergeCell ref="R2:R3"/>
    <mergeCell ref="S2:S3"/>
    <mergeCell ref="T2:T3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7"/>
  <sheetViews>
    <sheetView workbookViewId="0">
      <selection activeCell="Q9" sqref="Q9"/>
    </sheetView>
  </sheetViews>
  <sheetFormatPr defaultColWidth="9" defaultRowHeight="18.75"/>
  <cols>
    <col min="1" max="1" width="6.75" style="6" customWidth="1"/>
    <col min="2" max="2" width="11.25" style="6" customWidth="1"/>
    <col min="3" max="4" width="8.25" style="7" customWidth="1"/>
    <col min="5" max="6" width="9.75" style="8" customWidth="1"/>
    <col min="7" max="7" width="10" style="8" customWidth="1"/>
    <col min="8" max="8" width="9.38333333333333" style="8" customWidth="1"/>
    <col min="9" max="9" width="10.1333333333333" style="8" customWidth="1"/>
    <col min="10" max="10" width="9" style="8" customWidth="1"/>
    <col min="11" max="11" width="9.38333333333333" style="8" customWidth="1"/>
    <col min="12" max="12" width="9" style="8" customWidth="1"/>
    <col min="13" max="13" width="9.88333333333333" style="8" customWidth="1"/>
    <col min="14" max="14" width="7.63333333333333" style="8" customWidth="1"/>
    <col min="15" max="16" width="9.63333333333333" style="8" customWidth="1"/>
    <col min="17" max="17" width="10.75" style="9" customWidth="1"/>
    <col min="18" max="18" width="8.13333333333333" style="7" customWidth="1"/>
    <col min="19" max="19" width="12.75" style="7" customWidth="1"/>
    <col min="20" max="22" width="9" style="6" customWidth="1"/>
    <col min="23" max="23" width="9.25" style="6" customWidth="1"/>
    <col min="24" max="25" width="9" style="6" customWidth="1"/>
    <col min="26" max="26" width="9" style="6"/>
    <col min="27" max="27" width="9.25" style="6"/>
    <col min="28" max="16384" width="9" style="6"/>
  </cols>
  <sheetData>
    <row r="1" s="1" customFormat="1" ht="47.1" customHeight="1" spans="1:19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="2" customFormat="1" ht="27" customHeight="1" spans="1:19">
      <c r="A2" s="11" t="s">
        <v>1</v>
      </c>
      <c r="B2" s="12" t="s">
        <v>2</v>
      </c>
      <c r="C2" s="13" t="s">
        <v>3</v>
      </c>
      <c r="D2" s="14" t="s">
        <v>4</v>
      </c>
      <c r="E2" s="14" t="s">
        <v>5</v>
      </c>
      <c r="F2" s="15" t="s">
        <v>6</v>
      </c>
      <c r="G2" s="15"/>
      <c r="H2" s="15"/>
      <c r="I2" s="15"/>
      <c r="J2" s="19" t="s">
        <v>7</v>
      </c>
      <c r="K2" s="37" t="s">
        <v>8</v>
      </c>
      <c r="L2" s="38"/>
      <c r="M2" s="27"/>
      <c r="N2" s="39"/>
      <c r="O2" s="19" t="s">
        <v>9</v>
      </c>
      <c r="P2" s="40" t="s">
        <v>10</v>
      </c>
      <c r="Q2" s="44" t="s">
        <v>11</v>
      </c>
      <c r="R2" s="15" t="s">
        <v>12</v>
      </c>
      <c r="S2" s="19" t="s">
        <v>13</v>
      </c>
    </row>
    <row r="3" s="2" customFormat="1" ht="64.5" customHeight="1" spans="1:23">
      <c r="A3" s="16"/>
      <c r="B3" s="12"/>
      <c r="C3" s="17"/>
      <c r="D3" s="18"/>
      <c r="E3" s="18"/>
      <c r="F3" s="19" t="s">
        <v>15</v>
      </c>
      <c r="G3" s="20" t="s">
        <v>16</v>
      </c>
      <c r="H3" s="20" t="s">
        <v>17</v>
      </c>
      <c r="I3" s="19" t="s">
        <v>18</v>
      </c>
      <c r="J3" s="19"/>
      <c r="K3" s="19" t="s">
        <v>19</v>
      </c>
      <c r="L3" s="20" t="s">
        <v>20</v>
      </c>
      <c r="M3" s="20" t="s">
        <v>21</v>
      </c>
      <c r="N3" s="15" t="s">
        <v>22</v>
      </c>
      <c r="O3" s="15"/>
      <c r="P3" s="41"/>
      <c r="Q3" s="44"/>
      <c r="R3" s="15"/>
      <c r="S3" s="15"/>
      <c r="U3" s="45"/>
      <c r="V3" s="45"/>
      <c r="W3" s="45"/>
    </row>
    <row r="4" s="2" customFormat="1" ht="27" customHeight="1" spans="1:23">
      <c r="A4" s="21">
        <v>1</v>
      </c>
      <c r="B4" s="22" t="s">
        <v>46</v>
      </c>
      <c r="C4" s="23">
        <v>2550</v>
      </c>
      <c r="D4" s="24">
        <v>450</v>
      </c>
      <c r="E4" s="24">
        <v>129</v>
      </c>
      <c r="F4" s="24">
        <v>689.28</v>
      </c>
      <c r="G4" s="24">
        <v>374.8</v>
      </c>
      <c r="H4" s="24">
        <v>30.16</v>
      </c>
      <c r="I4" s="24">
        <v>60.31</v>
      </c>
      <c r="J4" s="24">
        <f t="shared" ref="J4:J8" si="0">SUM(F4:I4)</f>
        <v>1154.55</v>
      </c>
      <c r="K4" s="24">
        <v>344.64</v>
      </c>
      <c r="L4" s="24">
        <v>86.16</v>
      </c>
      <c r="M4" s="24">
        <v>12.92</v>
      </c>
      <c r="N4" s="24">
        <v>15</v>
      </c>
      <c r="O4" s="24">
        <f t="shared" ref="O4:O8" si="1">SUM(K4:N4)</f>
        <v>458.72</v>
      </c>
      <c r="P4" s="24">
        <v>100</v>
      </c>
      <c r="Q4" s="46">
        <f t="shared" ref="Q4:Q8" si="2">C4+D4+J4+P4+E4</f>
        <v>4383.55</v>
      </c>
      <c r="R4" s="21"/>
      <c r="S4" s="21">
        <f t="shared" ref="S4:S8" si="3">D4+C4+E4-O4-R4</f>
        <v>2670.28</v>
      </c>
      <c r="U4" s="45"/>
      <c r="V4" s="47"/>
      <c r="W4" s="45"/>
    </row>
    <row r="5" s="2" customFormat="1" ht="27" customHeight="1" spans="1:23">
      <c r="A5" s="21">
        <v>2</v>
      </c>
      <c r="B5" s="22" t="s">
        <v>47</v>
      </c>
      <c r="C5" s="23">
        <v>2550</v>
      </c>
      <c r="D5" s="24">
        <v>450</v>
      </c>
      <c r="E5" s="24">
        <v>129</v>
      </c>
      <c r="F5" s="24">
        <v>689.28</v>
      </c>
      <c r="G5" s="24">
        <v>374.8</v>
      </c>
      <c r="H5" s="24">
        <v>30.16</v>
      </c>
      <c r="I5" s="24">
        <v>60.31</v>
      </c>
      <c r="J5" s="24">
        <f t="shared" si="0"/>
        <v>1154.55</v>
      </c>
      <c r="K5" s="24">
        <v>344.64</v>
      </c>
      <c r="L5" s="24">
        <v>86.16</v>
      </c>
      <c r="M5" s="24">
        <v>12.92</v>
      </c>
      <c r="N5" s="24">
        <v>15</v>
      </c>
      <c r="O5" s="24">
        <f t="shared" si="1"/>
        <v>458.72</v>
      </c>
      <c r="P5" s="24">
        <v>100</v>
      </c>
      <c r="Q5" s="46">
        <f t="shared" si="2"/>
        <v>4383.55</v>
      </c>
      <c r="R5" s="21">
        <v>156</v>
      </c>
      <c r="S5" s="21">
        <f t="shared" si="3"/>
        <v>2514.28</v>
      </c>
      <c r="U5" s="45"/>
      <c r="V5" s="47"/>
      <c r="W5" s="45"/>
    </row>
    <row r="6" s="2" customFormat="1" ht="27" customHeight="1" spans="1:23">
      <c r="A6" s="21">
        <v>3</v>
      </c>
      <c r="B6" s="22" t="s">
        <v>48</v>
      </c>
      <c r="C6" s="23">
        <v>2550</v>
      </c>
      <c r="D6" s="24">
        <v>450</v>
      </c>
      <c r="E6" s="24">
        <v>129</v>
      </c>
      <c r="F6" s="24">
        <v>689.28</v>
      </c>
      <c r="G6" s="24">
        <v>374.8</v>
      </c>
      <c r="H6" s="24">
        <v>30.16</v>
      </c>
      <c r="I6" s="24">
        <v>60.31</v>
      </c>
      <c r="J6" s="24">
        <f t="shared" si="0"/>
        <v>1154.55</v>
      </c>
      <c r="K6" s="24">
        <v>344.64</v>
      </c>
      <c r="L6" s="24">
        <v>86.16</v>
      </c>
      <c r="M6" s="24">
        <v>12.92</v>
      </c>
      <c r="N6" s="24">
        <v>15</v>
      </c>
      <c r="O6" s="24">
        <f t="shared" si="1"/>
        <v>458.72</v>
      </c>
      <c r="P6" s="24">
        <v>100</v>
      </c>
      <c r="Q6" s="46">
        <f t="shared" si="2"/>
        <v>4383.55</v>
      </c>
      <c r="R6" s="21">
        <v>156</v>
      </c>
      <c r="S6" s="21">
        <f t="shared" si="3"/>
        <v>2514.28</v>
      </c>
      <c r="U6" s="45"/>
      <c r="V6" s="47"/>
      <c r="W6" s="45"/>
    </row>
    <row r="7" s="3" customFormat="1" ht="27" customHeight="1" spans="1:22">
      <c r="A7" s="21">
        <v>4</v>
      </c>
      <c r="B7" s="25" t="s">
        <v>49</v>
      </c>
      <c r="C7" s="23">
        <v>2550</v>
      </c>
      <c r="D7" s="24">
        <v>450</v>
      </c>
      <c r="E7" s="24">
        <v>129</v>
      </c>
      <c r="F7" s="24">
        <v>689.28</v>
      </c>
      <c r="G7" s="24">
        <v>374.8</v>
      </c>
      <c r="H7" s="24">
        <v>30.16</v>
      </c>
      <c r="I7" s="24">
        <v>60.31</v>
      </c>
      <c r="J7" s="24">
        <f t="shared" si="0"/>
        <v>1154.55</v>
      </c>
      <c r="K7" s="24">
        <v>344.64</v>
      </c>
      <c r="L7" s="24">
        <v>86.16</v>
      </c>
      <c r="M7" s="24">
        <v>12.92</v>
      </c>
      <c r="N7" s="24">
        <v>15</v>
      </c>
      <c r="O7" s="24">
        <f t="shared" si="1"/>
        <v>458.72</v>
      </c>
      <c r="P7" s="24">
        <v>100</v>
      </c>
      <c r="Q7" s="46">
        <f t="shared" si="2"/>
        <v>4383.55</v>
      </c>
      <c r="R7" s="21">
        <v>500</v>
      </c>
      <c r="S7" s="21">
        <f t="shared" si="3"/>
        <v>2170.28</v>
      </c>
      <c r="T7" s="2"/>
      <c r="V7" s="47"/>
    </row>
    <row r="8" s="3" customFormat="1" ht="27" customHeight="1" spans="1:22">
      <c r="A8" s="21">
        <v>5</v>
      </c>
      <c r="B8" s="25" t="s">
        <v>50</v>
      </c>
      <c r="C8" s="23">
        <v>2550</v>
      </c>
      <c r="D8" s="24">
        <v>450</v>
      </c>
      <c r="E8" s="24">
        <v>129</v>
      </c>
      <c r="F8" s="24">
        <v>689.28</v>
      </c>
      <c r="G8" s="24">
        <v>374.8</v>
      </c>
      <c r="H8" s="24">
        <v>30.16</v>
      </c>
      <c r="I8" s="24">
        <v>60.31</v>
      </c>
      <c r="J8" s="24">
        <f t="shared" si="0"/>
        <v>1154.55</v>
      </c>
      <c r="K8" s="24">
        <v>344.64</v>
      </c>
      <c r="L8" s="24">
        <v>86.16</v>
      </c>
      <c r="M8" s="24">
        <v>12.92</v>
      </c>
      <c r="N8" s="24">
        <v>15</v>
      </c>
      <c r="O8" s="24">
        <f t="shared" si="1"/>
        <v>458.72</v>
      </c>
      <c r="P8" s="24">
        <v>100</v>
      </c>
      <c r="Q8" s="46">
        <f t="shared" si="2"/>
        <v>4383.55</v>
      </c>
      <c r="R8" s="21">
        <v>260</v>
      </c>
      <c r="S8" s="21">
        <f t="shared" si="3"/>
        <v>2410.28</v>
      </c>
      <c r="T8" s="2"/>
      <c r="V8" s="47"/>
    </row>
    <row r="9" s="3" customFormat="1" ht="44.1" customHeight="1" spans="1:19">
      <c r="A9" s="26" t="s">
        <v>25</v>
      </c>
      <c r="B9" s="27"/>
      <c r="C9" s="28">
        <f t="shared" ref="C9:S9" si="4">SUM(C4:C8)</f>
        <v>12750</v>
      </c>
      <c r="D9" s="28">
        <f t="shared" si="4"/>
        <v>2250</v>
      </c>
      <c r="E9" s="28">
        <f t="shared" si="4"/>
        <v>645</v>
      </c>
      <c r="F9" s="28">
        <f t="shared" si="4"/>
        <v>3446.4</v>
      </c>
      <c r="G9" s="28">
        <f t="shared" si="4"/>
        <v>1874</v>
      </c>
      <c r="H9" s="28">
        <f t="shared" si="4"/>
        <v>150.8</v>
      </c>
      <c r="I9" s="28">
        <f t="shared" si="4"/>
        <v>301.55</v>
      </c>
      <c r="J9" s="28">
        <f t="shared" si="4"/>
        <v>5772.75</v>
      </c>
      <c r="K9" s="28">
        <f t="shared" si="4"/>
        <v>1723.2</v>
      </c>
      <c r="L9" s="28">
        <f t="shared" si="4"/>
        <v>430.8</v>
      </c>
      <c r="M9" s="28">
        <f t="shared" si="4"/>
        <v>64.6</v>
      </c>
      <c r="N9" s="24">
        <f t="shared" si="4"/>
        <v>75</v>
      </c>
      <c r="O9" s="28">
        <f t="shared" si="4"/>
        <v>2293.6</v>
      </c>
      <c r="P9" s="28">
        <f t="shared" si="4"/>
        <v>500</v>
      </c>
      <c r="Q9" s="28">
        <f t="shared" si="4"/>
        <v>21917.75</v>
      </c>
      <c r="R9" s="11">
        <f t="shared" si="4"/>
        <v>1072</v>
      </c>
      <c r="S9" s="11">
        <f t="shared" si="4"/>
        <v>12279.4</v>
      </c>
    </row>
    <row r="10" s="4" customFormat="1" ht="35.1" customHeight="1" spans="1:19">
      <c r="A10" s="29" t="s">
        <v>26</v>
      </c>
      <c r="B10" s="29"/>
      <c r="C10" s="29"/>
      <c r="D10" s="29"/>
      <c r="E10" s="30"/>
      <c r="H10" s="29" t="s">
        <v>27</v>
      </c>
      <c r="I10" s="29"/>
      <c r="K10" s="29"/>
      <c r="L10" s="31"/>
      <c r="N10" s="29"/>
      <c r="O10" s="29" t="s">
        <v>28</v>
      </c>
      <c r="P10" s="29"/>
      <c r="Q10" s="31"/>
      <c r="R10" s="7"/>
      <c r="S10" s="7"/>
    </row>
    <row r="11" s="5" customFormat="1" ht="24" customHeight="1" spans="1:19">
      <c r="A11" s="31"/>
      <c r="B11" s="32"/>
      <c r="C11" s="31"/>
      <c r="D11" s="31"/>
      <c r="E11" s="33"/>
      <c r="F11" s="33" t="s">
        <v>29</v>
      </c>
      <c r="G11" s="34" t="s">
        <v>30</v>
      </c>
      <c r="H11" s="35" t="s">
        <v>31</v>
      </c>
      <c r="I11" s="35"/>
      <c r="K11" s="42"/>
      <c r="L11" s="31"/>
      <c r="M11" s="31"/>
      <c r="N11" s="31"/>
      <c r="O11" s="31"/>
      <c r="P11" s="31"/>
      <c r="Q11" s="31"/>
      <c r="R11" s="7"/>
      <c r="S11" s="7"/>
    </row>
    <row r="12" s="5" customFormat="1" ht="23" customHeight="1" spans="1:19">
      <c r="A12" s="31"/>
      <c r="B12" s="32"/>
      <c r="C12" s="31"/>
      <c r="D12" s="31"/>
      <c r="E12" s="33"/>
      <c r="F12" s="33"/>
      <c r="G12" s="34" t="s">
        <v>32</v>
      </c>
      <c r="H12" s="35" t="s">
        <v>33</v>
      </c>
      <c r="I12" s="35"/>
      <c r="K12" s="42"/>
      <c r="L12" s="31"/>
      <c r="M12" s="31"/>
      <c r="N12" s="31"/>
      <c r="O12" s="31"/>
      <c r="P12" s="31"/>
      <c r="Q12" s="31"/>
      <c r="R12" s="7"/>
      <c r="S12" s="7"/>
    </row>
    <row r="13" s="5" customFormat="1" ht="24" customHeight="1" spans="1:19">
      <c r="A13" s="31"/>
      <c r="B13" s="32"/>
      <c r="C13" s="31"/>
      <c r="D13" s="31"/>
      <c r="E13" s="33"/>
      <c r="F13" s="33"/>
      <c r="G13" s="34" t="s">
        <v>34</v>
      </c>
      <c r="H13" s="36">
        <v>596361686001</v>
      </c>
      <c r="I13" s="36"/>
      <c r="K13" s="43"/>
      <c r="L13" s="31"/>
      <c r="M13" s="31"/>
      <c r="N13" s="31"/>
      <c r="O13" s="31"/>
      <c r="P13" s="31"/>
      <c r="Q13" s="31"/>
      <c r="R13" s="7"/>
      <c r="S13" s="7"/>
    </row>
    <row r="14" s="6" customFormat="1" ht="18" customHeight="1" spans="3:19">
      <c r="C14" s="7"/>
      <c r="D14" s="7"/>
      <c r="R14" s="7"/>
      <c r="S14" s="7"/>
    </row>
    <row r="15" s="6" customFormat="1" ht="13.5" spans="3:19">
      <c r="C15" s="7"/>
      <c r="D15" s="7"/>
      <c r="R15" s="7"/>
      <c r="S15" s="7"/>
    </row>
    <row r="16" s="6" customFormat="1" ht="13.5" spans="3:19">
      <c r="C16" s="7"/>
      <c r="D16" s="7"/>
      <c r="R16" s="7"/>
      <c r="S16" s="7"/>
    </row>
    <row r="17" s="6" customFormat="1" ht="13.5" spans="3:19">
      <c r="C17" s="7"/>
      <c r="D17" s="7"/>
      <c r="R17" s="7"/>
      <c r="S17" s="7"/>
    </row>
  </sheetData>
  <mergeCells count="20">
    <mergeCell ref="A1:S1"/>
    <mergeCell ref="F2:I2"/>
    <mergeCell ref="K2:M2"/>
    <mergeCell ref="A9:B9"/>
    <mergeCell ref="A10:B10"/>
    <mergeCell ref="H10:I10"/>
    <mergeCell ref="H11:I11"/>
    <mergeCell ref="H12:I12"/>
    <mergeCell ref="H13:I13"/>
    <mergeCell ref="A2:A3"/>
    <mergeCell ref="B2:B3"/>
    <mergeCell ref="C2:C3"/>
    <mergeCell ref="D2:D3"/>
    <mergeCell ref="E2:E3"/>
    <mergeCell ref="J2:J3"/>
    <mergeCell ref="O2:O3"/>
    <mergeCell ref="P2:P3"/>
    <mergeCell ref="Q2:Q3"/>
    <mergeCell ref="R2:R3"/>
    <mergeCell ref="S2:S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</vt:lpstr>
      <vt:lpstr>2</vt:lpstr>
      <vt:lpstr>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花花</cp:lastModifiedBy>
  <dcterms:created xsi:type="dcterms:W3CDTF">2017-09-21T02:36:00Z</dcterms:created>
  <cp:lastPrinted>2020-03-11T03:31:00Z</cp:lastPrinted>
  <dcterms:modified xsi:type="dcterms:W3CDTF">2025-04-14T01:56:22Z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DAAD0BC481224D179E8A9A39EB8D206C</vt:lpwstr>
  </property>
</Properties>
</file>