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175"/>
  </bookViews>
  <sheets>
    <sheet name="Sheet1" sheetId="1" r:id="rId1"/>
  </sheets>
  <definedNames>
    <definedName name="_xlnm._FilterDatabase" localSheetId="0" hidden="1">Sheet1!$A$1:$M$14</definedName>
    <definedName name="_xlnm.Print_Titles" localSheetId="0">Sheet1!$1:$3</definedName>
    <definedName name="_xlnm.Print_Area" localSheetId="0">Sheet1!$A$1:$M$14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<sst xmlns="http://schemas.openxmlformats.org/spreadsheetml/2006/main" count="37" uniqueCount="34">
  <si>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湘临中学草坪花坛移栽绿化费用表</t>
  </si>
  <si>
    <t>序号</t>
  </si>
  <si>
    <t>名称</t>
  </si>
  <si>
    <t>单位</t>
  </si>
  <si>
    <t>数量</t>
  </si>
  <si>
    <t>型号</t>
  </si>
  <si>
    <t>货物采购造价（元）</t>
  </si>
  <si>
    <t>含税单价</t>
  </si>
  <si>
    <t>总价</t>
  </si>
  <si>
    <t>型号规格/主要参数</t>
  </si>
  <si>
    <t>货物原价
（元）</t>
  </si>
  <si>
    <t>安装费用 
（5%）</t>
  </si>
  <si>
    <t>管理费 
（3%）</t>
  </si>
  <si>
    <t>利润
（不计）</t>
  </si>
  <si>
    <t>税金
（3%）</t>
  </si>
  <si>
    <t>一</t>
  </si>
  <si>
    <t>湘临中学校内灌木</t>
  </si>
  <si>
    <t>栽植灌木</t>
  </si>
  <si>
    <t>株</t>
  </si>
  <si>
    <t>蓬径:100cm以内</t>
  </si>
  <si>
    <t>1.种类:红叶石楠球（带土球）
2.根盘直径:30cm以内
3.蓬径:100cm以内
4.养护期:12个月</t>
  </si>
  <si>
    <t>移栽灌木</t>
  </si>
  <si>
    <t>1.种类:带土球灌木
2.根盘直径:30cm以内
3.蓬径:100cm以内
4.养护期:12个月</t>
  </si>
  <si>
    <t>成片灌木栽植       种植密度(株/m2) ≤49</t>
  </si>
  <si>
    <t>m2</t>
  </si>
  <si>
    <t>冠丛高:50cm以内</t>
  </si>
  <si>
    <t>1.成片栽植，种植密度：1m2≤49株
2.冠丛高:50cm以内
3.养护期:12个月</t>
  </si>
  <si>
    <t>铺种草皮</t>
  </si>
  <si>
    <t>马尼拉草</t>
  </si>
  <si>
    <t>1.草皮种类:马尼拉草
2.铺种方式:满铺</t>
  </si>
  <si>
    <t>合  计</t>
  </si>
  <si>
    <t>注：1、此造价价格为含所有税费价格，税金计3%；</t>
  </si>
  <si>
    <t xml:space="preserve">    2、安装费用为人工搬运设备上楼及安装等发生的所有费用，本项目按设备原值的5%取值；</t>
  </si>
  <si>
    <t xml:space="preserve">    3、采购设备货物原价仅包含设备采购、包装及路上运输费用。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</si>
</sst>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8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20"/>
      <name val="宋体"/>
      <charset val="134"/>
      <scheme val="minor"/>
    </font>
    <font>
      <b/>
      <sz val="12"/>
      <name val="宋体"/>
      <charset val="134"/>
    </font>
    <font>
      <sz val="14"/>
      <name val="Times New Roman"/>
      <charset val="134"/>
    </font>
    <font>
      <b/>
      <sz val="10"/>
      <name val="宋体"/>
      <charset val="134"/>
    </font>
    <font>
      <b/>
      <sz val="14"/>
      <name val="Times New Roman"/>
      <charset val="134"/>
    </font>
    <font>
      <sz val="16"/>
      <name val="宋体"/>
      <charset val="134"/>
    </font>
    <font>
      <sz val="12"/>
      <name val="仿宋"/>
      <charset val="134"/>
    </font>
    <font>
      <sz val="16"/>
      <name val="仿宋"/>
      <charset val="134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3" applyNumberFormat="0" applyAlignment="0" applyProtection="0">
      <alignment vertical="center"/>
    </xf>
    <xf numFmtId="0" fontId="26" fillId="4" borderId="14" applyNumberFormat="0" applyAlignment="0" applyProtection="0">
      <alignment vertical="center"/>
    </xf>
    <xf numFmtId="0" fontId="27" fillId="4" borderId="13" applyNumberFormat="0" applyAlignment="0" applyProtection="0">
      <alignment vertical="center"/>
    </xf>
    <xf numFmtId="0" fontId="28" fillId="5" borderId="15" applyNumberFormat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0" borderId="0"/>
    <xf numFmtId="0" fontId="37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76" fontId="9" fillId="0" borderId="4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177" fontId="10" fillId="0" borderId="4" xfId="0" applyNumberFormat="1" applyFont="1" applyFill="1" applyBorder="1" applyAlignment="1">
      <alignment horizontal="center" vertical="center" wrapText="1"/>
    </xf>
    <xf numFmtId="176" fontId="10" fillId="0" borderId="4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176" fontId="12" fillId="0" borderId="4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176" fontId="2" fillId="0" borderId="0" xfId="0" applyNumberFormat="1" applyFont="1" applyFill="1" applyAlignment="1">
      <alignment horizontal="center" vertical="center" wrapText="1"/>
    </xf>
    <xf numFmtId="177" fontId="12" fillId="0" borderId="6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/>
    </xf>
    <xf numFmtId="0" fontId="15" fillId="0" borderId="0" xfId="0" applyFont="1" applyFill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4"/>
  <sheetViews>
    <sheetView tabSelected="1" view="pageBreakPreview" zoomScale="80" zoomScaleNormal="60" workbookViewId="0">
      <pane ySplit="3" topLeftCell="A4" activePane="bottomLeft" state="frozen"/>
      <selection/>
      <selection pane="bottomLeft" activeCell="J18" sqref="J18"/>
    </sheetView>
  </sheetViews>
  <sheetFormatPr defaultColWidth="9" defaultRowHeight="14.25"/>
  <cols>
    <col min="1" max="1" width="9" style="4"/>
    <col min="2" max="2" width="22.275" style="4" customWidth="1"/>
    <col min="3" max="3" width="7.21666666666667" style="5" customWidth="1"/>
    <col min="4" max="4" width="8.125" style="6" customWidth="1"/>
    <col min="5" max="5" width="16.3833333333333" style="7" customWidth="1"/>
    <col min="6" max="10" width="14.7166666666667" style="6" customWidth="1"/>
    <col min="11" max="11" width="16.1833333333333" style="6" customWidth="1"/>
    <col min="12" max="12" width="17.8166666666667" style="6" customWidth="1"/>
    <col min="13" max="13" width="80" style="6" customWidth="1"/>
    <col min="14" max="14" width="18.8166666666667" style="6"/>
    <col min="15" max="16" width="12.8166666666667" style="6"/>
    <col min="17" max="17" width="10.6333333333333" style="6"/>
    <col min="18" max="16384" width="9" style="6"/>
  </cols>
  <sheetData>
    <row r="1" ht="64" customHeight="1" spans="1:13">
      <c r="A1" s="8" t="s">
        <v>0</v>
      </c>
      <c r="B1" s="8"/>
      <c r="C1" s="9"/>
      <c r="D1" s="10"/>
      <c r="E1" s="11"/>
      <c r="F1" s="10"/>
      <c r="G1" s="10"/>
      <c r="H1" s="10"/>
      <c r="I1" s="10"/>
      <c r="J1" s="10"/>
      <c r="K1" s="10"/>
      <c r="L1" s="10"/>
      <c r="M1" s="10"/>
    </row>
    <row r="2" s="1" customFormat="1" ht="37" customHeight="1" spans="1:13">
      <c r="A2" s="12" t="s">
        <v>1</v>
      </c>
      <c r="B2" s="13" t="s">
        <v>2</v>
      </c>
      <c r="C2" s="14" t="s">
        <v>3</v>
      </c>
      <c r="D2" s="14" t="s">
        <v>4</v>
      </c>
      <c r="E2" s="13" t="s">
        <v>5</v>
      </c>
      <c r="F2" s="14" t="s">
        <v>6</v>
      </c>
      <c r="G2" s="14"/>
      <c r="H2" s="14"/>
      <c r="I2" s="14"/>
      <c r="J2" s="14"/>
      <c r="K2" s="14" t="s">
        <v>7</v>
      </c>
      <c r="L2" s="14" t="s">
        <v>8</v>
      </c>
      <c r="M2" s="34" t="s">
        <v>9</v>
      </c>
    </row>
    <row r="3" s="1" customFormat="1" ht="37" customHeight="1" spans="1:13">
      <c r="A3" s="15"/>
      <c r="B3" s="16"/>
      <c r="C3" s="17"/>
      <c r="D3" s="17"/>
      <c r="E3" s="16"/>
      <c r="F3" s="18" t="s">
        <v>10</v>
      </c>
      <c r="G3" s="16" t="s">
        <v>11</v>
      </c>
      <c r="H3" s="16" t="s">
        <v>12</v>
      </c>
      <c r="I3" s="16" t="s">
        <v>13</v>
      </c>
      <c r="J3" s="16" t="s">
        <v>14</v>
      </c>
      <c r="K3" s="17"/>
      <c r="L3" s="17"/>
      <c r="M3" s="35"/>
    </row>
    <row r="4" s="1" customFormat="1" ht="51" customHeight="1" spans="1:13">
      <c r="A4" s="15" t="s">
        <v>15</v>
      </c>
      <c r="B4" s="16" t="s">
        <v>16</v>
      </c>
      <c r="C4" s="17"/>
      <c r="D4" s="17"/>
      <c r="E4" s="16"/>
      <c r="F4" s="17"/>
      <c r="G4" s="17"/>
      <c r="H4" s="17"/>
      <c r="I4" s="17"/>
      <c r="J4" s="17"/>
      <c r="K4" s="17"/>
      <c r="L4" s="36">
        <f>SUM(L5:L10)</f>
        <v>29937.271875</v>
      </c>
      <c r="M4" s="35"/>
    </row>
    <row r="5" s="2" customFormat="1" ht="51" customHeight="1" spans="1:16">
      <c r="A5" s="19">
        <v>1</v>
      </c>
      <c r="B5" s="20" t="s">
        <v>17</v>
      </c>
      <c r="C5" s="21" t="s">
        <v>18</v>
      </c>
      <c r="D5" s="22">
        <v>20</v>
      </c>
      <c r="E5" s="20" t="s">
        <v>19</v>
      </c>
      <c r="F5" s="23">
        <v>100</v>
      </c>
      <c r="G5" s="24">
        <f t="shared" ref="G5:G8" si="0">F5*5%</f>
        <v>5</v>
      </c>
      <c r="H5" s="24">
        <f t="shared" ref="H5:H8" si="1">(G5+F5)*3%</f>
        <v>3.15</v>
      </c>
      <c r="I5" s="24">
        <f t="shared" ref="I5:I8" si="2">(H5+G5+F5)*0%</f>
        <v>0</v>
      </c>
      <c r="J5" s="24">
        <f t="shared" ref="J5:J8" si="3">(I5+H5+G5+F5)*3%</f>
        <v>3.2445</v>
      </c>
      <c r="K5" s="24">
        <f t="shared" ref="K5:K8" si="4">J5+I5+H5+G5+F5</f>
        <v>111.3945</v>
      </c>
      <c r="L5" s="24">
        <f t="shared" ref="L5:L8" si="5">D5*K5</f>
        <v>2227.89</v>
      </c>
      <c r="M5" s="37" t="s">
        <v>20</v>
      </c>
      <c r="N5" s="38"/>
      <c r="O5" s="38"/>
      <c r="P5" s="38"/>
    </row>
    <row r="6" s="2" customFormat="1" ht="51" customHeight="1" spans="1:16">
      <c r="A6" s="19">
        <v>2</v>
      </c>
      <c r="B6" s="20" t="s">
        <v>21</v>
      </c>
      <c r="C6" s="21" t="s">
        <v>18</v>
      </c>
      <c r="D6" s="22">
        <v>7</v>
      </c>
      <c r="E6" s="20" t="s">
        <v>19</v>
      </c>
      <c r="F6" s="23">
        <v>25</v>
      </c>
      <c r="G6" s="24">
        <f t="shared" si="0"/>
        <v>1.25</v>
      </c>
      <c r="H6" s="24">
        <f t="shared" si="1"/>
        <v>0.7875</v>
      </c>
      <c r="I6" s="24">
        <f t="shared" si="2"/>
        <v>0</v>
      </c>
      <c r="J6" s="24">
        <f t="shared" si="3"/>
        <v>0.811125</v>
      </c>
      <c r="K6" s="24">
        <f t="shared" si="4"/>
        <v>27.848625</v>
      </c>
      <c r="L6" s="24">
        <f t="shared" si="5"/>
        <v>194.940375</v>
      </c>
      <c r="M6" s="37" t="s">
        <v>22</v>
      </c>
      <c r="N6" s="38"/>
      <c r="O6" s="38"/>
      <c r="P6" s="38"/>
    </row>
    <row r="7" s="2" customFormat="1" ht="60" customHeight="1" spans="1:16">
      <c r="A7" s="19">
        <v>3</v>
      </c>
      <c r="B7" s="20" t="s">
        <v>23</v>
      </c>
      <c r="C7" s="21" t="s">
        <v>24</v>
      </c>
      <c r="D7" s="22">
        <v>150</v>
      </c>
      <c r="E7" s="20" t="s">
        <v>25</v>
      </c>
      <c r="F7" s="23">
        <v>34</v>
      </c>
      <c r="G7" s="24">
        <f t="shared" si="0"/>
        <v>1.7</v>
      </c>
      <c r="H7" s="24">
        <f t="shared" si="1"/>
        <v>1.071</v>
      </c>
      <c r="I7" s="24">
        <f t="shared" si="2"/>
        <v>0</v>
      </c>
      <c r="J7" s="24">
        <f t="shared" si="3"/>
        <v>1.10313</v>
      </c>
      <c r="K7" s="24">
        <f t="shared" si="4"/>
        <v>37.87413</v>
      </c>
      <c r="L7" s="24">
        <f t="shared" si="5"/>
        <v>5681.1195</v>
      </c>
      <c r="M7" s="37" t="s">
        <v>26</v>
      </c>
      <c r="N7" s="38"/>
      <c r="O7" s="38"/>
      <c r="P7" s="38"/>
    </row>
    <row r="8" s="2" customFormat="1" ht="60" customHeight="1" spans="1:16">
      <c r="A8" s="19">
        <v>4</v>
      </c>
      <c r="B8" s="20" t="s">
        <v>27</v>
      </c>
      <c r="C8" s="21" t="s">
        <v>24</v>
      </c>
      <c r="D8" s="22">
        <v>700</v>
      </c>
      <c r="E8" s="20" t="s">
        <v>28</v>
      </c>
      <c r="F8" s="23">
        <v>28</v>
      </c>
      <c r="G8" s="24">
        <f t="shared" si="0"/>
        <v>1.4</v>
      </c>
      <c r="H8" s="24">
        <f t="shared" si="1"/>
        <v>0.882</v>
      </c>
      <c r="I8" s="24">
        <f t="shared" si="2"/>
        <v>0</v>
      </c>
      <c r="J8" s="24">
        <f t="shared" si="3"/>
        <v>0.90846</v>
      </c>
      <c r="K8" s="24">
        <f t="shared" si="4"/>
        <v>31.19046</v>
      </c>
      <c r="L8" s="24">
        <f t="shared" si="5"/>
        <v>21833.322</v>
      </c>
      <c r="M8" s="37" t="s">
        <v>29</v>
      </c>
      <c r="N8" s="38"/>
      <c r="O8" s="38"/>
      <c r="P8" s="38"/>
    </row>
    <row r="9" s="2" customFormat="1" ht="60" customHeight="1" spans="1:16">
      <c r="A9" s="19">
        <v>5</v>
      </c>
      <c r="B9" s="20"/>
      <c r="C9" s="21"/>
      <c r="D9" s="22"/>
      <c r="E9" s="20"/>
      <c r="F9" s="23"/>
      <c r="G9" s="24"/>
      <c r="H9" s="24"/>
      <c r="I9" s="24"/>
      <c r="J9" s="24"/>
      <c r="K9" s="24"/>
      <c r="L9" s="24"/>
      <c r="M9" s="37"/>
      <c r="N9" s="38"/>
      <c r="O9" s="38"/>
      <c r="P9" s="38"/>
    </row>
    <row r="10" s="2" customFormat="1" ht="60" customHeight="1" spans="1:16">
      <c r="A10" s="19">
        <v>6</v>
      </c>
      <c r="B10" s="20"/>
      <c r="C10" s="21"/>
      <c r="D10" s="22"/>
      <c r="E10" s="20"/>
      <c r="F10" s="23"/>
      <c r="G10" s="24"/>
      <c r="H10" s="24"/>
      <c r="I10" s="24"/>
      <c r="J10" s="24"/>
      <c r="K10" s="24"/>
      <c r="L10" s="24"/>
      <c r="M10" s="37"/>
      <c r="N10" s="38"/>
      <c r="O10" s="38"/>
      <c r="P10" s="38"/>
    </row>
    <row r="11" s="3" customFormat="1" ht="42" customHeight="1" spans="1:14">
      <c r="A11" s="25"/>
      <c r="B11" s="26" t="s">
        <v>30</v>
      </c>
      <c r="C11" s="27"/>
      <c r="D11" s="28"/>
      <c r="E11" s="29"/>
      <c r="F11" s="28"/>
      <c r="G11" s="28"/>
      <c r="H11" s="28"/>
      <c r="I11" s="28"/>
      <c r="J11" s="28"/>
      <c r="K11" s="28"/>
      <c r="L11" s="39">
        <f>SUM(L5:L10)</f>
        <v>29937.271875</v>
      </c>
      <c r="M11" s="40"/>
      <c r="N11" s="41"/>
    </row>
    <row r="12" ht="36" customHeight="1" spans="1:15">
      <c r="A12" s="30" t="s">
        <v>31</v>
      </c>
      <c r="B12" s="30"/>
      <c r="C12" s="31"/>
      <c r="D12" s="32"/>
      <c r="E12" s="33"/>
      <c r="F12" s="32"/>
      <c r="G12" s="32"/>
      <c r="H12" s="32"/>
      <c r="I12" s="32"/>
      <c r="J12" s="32"/>
      <c r="K12" s="32"/>
      <c r="L12" s="32"/>
      <c r="M12" s="42"/>
      <c r="N12" s="43"/>
      <c r="O12" s="43"/>
    </row>
    <row r="13" ht="36" customHeight="1" spans="1:15">
      <c r="A13" s="30" t="s">
        <v>32</v>
      </c>
      <c r="B13" s="30"/>
      <c r="C13" s="31"/>
      <c r="D13" s="32"/>
      <c r="E13" s="33"/>
      <c r="F13" s="32"/>
      <c r="G13" s="32"/>
      <c r="H13" s="32"/>
      <c r="I13" s="32"/>
      <c r="J13" s="32"/>
      <c r="K13" s="32"/>
      <c r="L13" s="32"/>
      <c r="M13" s="42"/>
      <c r="N13" s="43"/>
      <c r="O13" s="43"/>
    </row>
    <row r="14" ht="36" customHeight="1" spans="1:15">
      <c r="A14" s="30" t="s">
        <v>33</v>
      </c>
      <c r="B14" s="30"/>
      <c r="C14" s="31"/>
      <c r="D14" s="32"/>
      <c r="E14" s="33"/>
      <c r="F14" s="32"/>
      <c r="G14" s="32"/>
      <c r="H14" s="32"/>
      <c r="I14" s="32"/>
      <c r="J14" s="32"/>
      <c r="K14" s="32"/>
      <c r="L14" s="32"/>
      <c r="M14" s="42"/>
      <c r="N14" s="43"/>
      <c r="O14" s="43"/>
    </row>
  </sheetData>
  <autoFilter xmlns:etc="http://www.wps.cn/officeDocument/2017/etCustomData" ref="A1:M14" etc:filterBottomFollowUsedRange="0">
    <extLst/>
  </autoFilter>
  <mergeCells count="13">
    <mergeCell ref="A1:M1"/>
    <mergeCell ref="F2:J2"/>
    <mergeCell ref="A12:M12"/>
    <mergeCell ref="A13:M13"/>
    <mergeCell ref="A14:M14"/>
    <mergeCell ref="A2:A3"/>
    <mergeCell ref="B2:B3"/>
    <mergeCell ref="C2:C3"/>
    <mergeCell ref="D2:D3"/>
    <mergeCell ref="E2:E3"/>
    <mergeCell ref="K2:K3"/>
    <mergeCell ref="L2:L3"/>
    <mergeCell ref="M2:M3"/>
  </mergeCells>
  <printOptions horizontalCentered="1"/>
  <pageMargins left="0.751388888888889" right="0.751388888888889" top="0.629861111111111" bottom="0.590277777777778" header="0.5" footer="0.5"/>
  <pageSetup paperSize="9" scale="49" orientation="landscape" horizontalDpi="600"/>
  <headerFooter/>
  <rowBreaks count="2" manualBreakCount="2">
    <brk id="14" max="16383" man="1"/>
    <brk id="14" max="16383" man="1"/>
  </rowBreaks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湖南省胜屹装饰责任有限公司</cp:lastModifiedBy>
  <dcterms:created xsi:type="dcterms:W3CDTF">2023-03-08T07:53:00Z</dcterms:created>
  <dcterms:modified xsi:type="dcterms:W3CDTF">2025-04-02T06:03:45Z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705BDC831424491EB798D5BFFFCE6683_13</vt:lpwstr>
  </property>
</Properties>
</file>