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1925" activeTab="3"/>
  </bookViews>
  <sheets>
    <sheet name="确认函" sheetId="1" r:id="rId1"/>
    <sheet name="公积金" sheetId="2" r:id="rId2"/>
    <sheet name="社会保险费用明细" sheetId="3" r:id="rId3"/>
    <sheet name="工资表" sheetId="5" r:id="rId4"/>
  </sheets>
  <externalReferences>
    <externalReference r:id="rId5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<sst xmlns="http://schemas.openxmlformats.org/spreadsheetml/2006/main" count="123" uniqueCount="92">
  <si>
    <t>劳务派遣费用确认函</t>
  </si>
  <si>
    <t>贵单位：安乡县人民医院</t>
  </si>
  <si>
    <r>
      <rPr>
        <b/>
        <sz val="12"/>
        <rFont val="Times New Roman"/>
        <charset val="0"/>
      </rPr>
      <t>2025</t>
    </r>
    <r>
      <rPr>
        <b/>
        <sz val="12"/>
        <rFont val="宋体"/>
        <charset val="0"/>
      </rPr>
      <t>年</t>
    </r>
    <r>
      <rPr>
        <b/>
        <sz val="12"/>
        <rFont val="Times New Roman"/>
        <charset val="0"/>
      </rPr>
      <t>3</t>
    </r>
    <r>
      <rPr>
        <b/>
        <sz val="12"/>
        <rFont val="宋体"/>
        <charset val="0"/>
      </rPr>
      <t>月劳务派遣费用如下：</t>
    </r>
    <r>
      <rPr>
        <b/>
        <sz val="12"/>
        <rFont val="Times New Roman"/>
        <charset val="0"/>
      </rPr>
      <t xml:space="preserve">                                                     </t>
    </r>
    <r>
      <rPr>
        <b/>
        <sz val="12"/>
        <rFont val="宋体"/>
        <charset val="0"/>
      </rPr>
      <t>单位：元</t>
    </r>
  </si>
  <si>
    <t>项目</t>
  </si>
  <si>
    <t>服务费</t>
  </si>
  <si>
    <t>人数</t>
  </si>
  <si>
    <t>合计</t>
  </si>
  <si>
    <t>金额</t>
  </si>
  <si>
    <t>其它</t>
  </si>
  <si>
    <t>小 计</t>
  </si>
  <si>
    <t>派遣费用（大写金额）:壹佰伍拾元</t>
  </si>
  <si>
    <r>
      <rPr>
        <b/>
        <sz val="12"/>
        <rFont val="Times New Roman"/>
        <charset val="0"/>
      </rPr>
      <t>2025</t>
    </r>
    <r>
      <rPr>
        <b/>
        <sz val="12"/>
        <rFont val="宋体"/>
        <charset val="0"/>
      </rPr>
      <t>年</t>
    </r>
    <r>
      <rPr>
        <b/>
        <sz val="12"/>
        <rFont val="Times New Roman"/>
        <charset val="0"/>
      </rPr>
      <t>3</t>
    </r>
    <r>
      <rPr>
        <b/>
        <sz val="12"/>
        <rFont val="宋体"/>
        <charset val="0"/>
      </rPr>
      <t>月实发工资如下</t>
    </r>
    <r>
      <rPr>
        <b/>
        <sz val="12"/>
        <rFont val="Times New Roman"/>
        <charset val="0"/>
      </rPr>
      <t xml:space="preserve">:                                                               </t>
    </r>
  </si>
  <si>
    <t xml:space="preserve">    单位：元</t>
  </si>
  <si>
    <t>工 资</t>
  </si>
  <si>
    <t>派遣人员工资（大写金额）:叁万叁仟玖佰叁拾叁元肆角陆分</t>
  </si>
  <si>
    <t xml:space="preserve">2025年3月购社会保险费用如下：                      单位：元 </t>
  </si>
  <si>
    <t>养老保险</t>
  </si>
  <si>
    <t>工伤保险</t>
  </si>
  <si>
    <t>医疗保险</t>
  </si>
  <si>
    <t xml:space="preserve">失业保险 </t>
  </si>
  <si>
    <r>
      <rPr>
        <sz val="12"/>
        <rFont val="宋体"/>
        <charset val="134"/>
      </rPr>
      <t>合</t>
    </r>
    <r>
      <rPr>
        <sz val="12"/>
        <rFont val="Times New Roman"/>
        <charset val="0"/>
      </rPr>
      <t xml:space="preserve">  </t>
    </r>
    <r>
      <rPr>
        <sz val="12"/>
        <rFont val="宋体"/>
        <charset val="134"/>
      </rPr>
      <t>计</t>
    </r>
  </si>
  <si>
    <r>
      <rPr>
        <sz val="12"/>
        <rFont val="宋体"/>
        <charset val="134"/>
      </rPr>
      <t>小</t>
    </r>
    <r>
      <rPr>
        <sz val="12"/>
        <rFont val="宋体"/>
        <charset val="134"/>
      </rPr>
      <t>计</t>
    </r>
  </si>
  <si>
    <t>保险费用（大写金额）：贰仟贰佰叁拾壹元伍角肆分</t>
  </si>
  <si>
    <t>2025年3月住房公积金费用如下：</t>
  </si>
  <si>
    <t>住房公积金</t>
  </si>
  <si>
    <t>费用</t>
  </si>
  <si>
    <t>公积金费用（大写金额）：玖佰叁拾贰元</t>
  </si>
  <si>
    <t>费用总合计：</t>
  </si>
  <si>
    <t>费用合计（大写金额）：叁万柒仟贰佰肆拾柒元</t>
  </si>
  <si>
    <t>公司名称</t>
  </si>
  <si>
    <t>常德威诚保安服务有限公司</t>
  </si>
  <si>
    <t>账号</t>
  </si>
  <si>
    <t>43001550068052503407</t>
  </si>
  <si>
    <t>开户银行</t>
  </si>
  <si>
    <t>中国建行银行股份有限公司安乡支行</t>
  </si>
  <si>
    <r>
      <rPr>
        <sz val="12"/>
        <rFont val="宋体"/>
        <charset val="134"/>
      </rPr>
      <t>用工单位：</t>
    </r>
    <r>
      <rPr>
        <u/>
        <sz val="12"/>
        <rFont val="Times New Roman"/>
        <charset val="134"/>
      </rPr>
      <t xml:space="preserve">                </t>
    </r>
    <r>
      <rPr>
        <sz val="12"/>
        <rFont val="Times New Roman"/>
        <charset val="134"/>
      </rPr>
      <t xml:space="preserve">                                               </t>
    </r>
    <r>
      <rPr>
        <sz val="12"/>
        <rFont val="宋体"/>
        <charset val="134"/>
      </rPr>
      <t>常德威诚保安有限公司</t>
    </r>
    <r>
      <rPr>
        <sz val="12"/>
        <rFont val="Times New Roman"/>
        <charset val="134"/>
      </rPr>
      <t xml:space="preserve"> </t>
    </r>
    <r>
      <rPr>
        <sz val="12"/>
        <rFont val="宋体"/>
        <charset val="134"/>
      </rPr>
      <t>：</t>
    </r>
    <r>
      <rPr>
        <u/>
        <sz val="12"/>
        <rFont val="Times New Roman"/>
        <charset val="134"/>
      </rPr>
      <t xml:space="preserve">               </t>
    </r>
  </si>
  <si>
    <r>
      <rPr>
        <sz val="12"/>
        <rFont val="Times New Roman"/>
        <charset val="0"/>
      </rPr>
      <t xml:space="preserve">      </t>
    </r>
    <r>
      <rPr>
        <sz val="12"/>
        <rFont val="宋体"/>
        <charset val="134"/>
      </rPr>
      <t>（盖章确认）</t>
    </r>
    <r>
      <rPr>
        <sz val="12"/>
        <rFont val="Times New Roman"/>
        <charset val="0"/>
      </rPr>
      <t xml:space="preserve">                                                                     </t>
    </r>
    <r>
      <rPr>
        <sz val="12"/>
        <rFont val="宋体"/>
        <charset val="134"/>
      </rPr>
      <t>（盖章确认）</t>
    </r>
  </si>
  <si>
    <r>
      <rPr>
        <sz val="12"/>
        <rFont val="宋体"/>
        <charset val="134"/>
      </rPr>
      <t>日期：</t>
    </r>
    <r>
      <rPr>
        <u/>
        <sz val="12"/>
        <rFont val="Times New Roman"/>
        <charset val="134"/>
      </rPr>
      <t xml:space="preserve"> 2025 </t>
    </r>
    <r>
      <rPr>
        <sz val="12"/>
        <rFont val="宋体"/>
        <charset val="134"/>
      </rPr>
      <t>年</t>
    </r>
    <r>
      <rPr>
        <u/>
        <sz val="12"/>
        <rFont val="Times New Roman"/>
        <charset val="134"/>
      </rPr>
      <t xml:space="preserve"> 4  </t>
    </r>
    <r>
      <rPr>
        <sz val="12"/>
        <rFont val="宋体"/>
        <charset val="134"/>
      </rPr>
      <t>月</t>
    </r>
    <r>
      <rPr>
        <u/>
        <sz val="12"/>
        <rFont val="Times New Roman"/>
        <charset val="134"/>
      </rPr>
      <t xml:space="preserve"> 8  </t>
    </r>
    <r>
      <rPr>
        <sz val="12"/>
        <rFont val="Times New Roman"/>
        <charset val="134"/>
      </rPr>
      <t xml:space="preserve"> </t>
    </r>
    <r>
      <rPr>
        <sz val="12"/>
        <rFont val="宋体"/>
        <charset val="134"/>
      </rPr>
      <t>日</t>
    </r>
    <r>
      <rPr>
        <sz val="12"/>
        <rFont val="Times New Roman"/>
        <charset val="134"/>
      </rPr>
      <t xml:space="preserve">                                       </t>
    </r>
    <r>
      <rPr>
        <sz val="12"/>
        <rFont val="宋体"/>
        <charset val="134"/>
      </rPr>
      <t>日期：</t>
    </r>
    <r>
      <rPr>
        <u/>
        <sz val="12"/>
        <rFont val="Times New Roman"/>
        <charset val="134"/>
      </rPr>
      <t xml:space="preserve">  2025   </t>
    </r>
    <r>
      <rPr>
        <sz val="12"/>
        <rFont val="宋体"/>
        <charset val="134"/>
      </rPr>
      <t>年</t>
    </r>
    <r>
      <rPr>
        <u/>
        <sz val="12"/>
        <rFont val="宋体"/>
        <charset val="134"/>
      </rPr>
      <t xml:space="preserve"> </t>
    </r>
    <r>
      <rPr>
        <u/>
        <sz val="12"/>
        <rFont val="Times New Roman"/>
        <charset val="134"/>
      </rPr>
      <t xml:space="preserve">4  </t>
    </r>
    <r>
      <rPr>
        <sz val="12"/>
        <rFont val="宋体"/>
        <charset val="134"/>
      </rPr>
      <t>月</t>
    </r>
    <r>
      <rPr>
        <sz val="12"/>
        <rFont val="Times New Roman"/>
        <charset val="134"/>
      </rPr>
      <t xml:space="preserve"> </t>
    </r>
    <r>
      <rPr>
        <u/>
        <sz val="12"/>
        <rFont val="Times New Roman"/>
        <charset val="134"/>
      </rPr>
      <t xml:space="preserve"> 8  </t>
    </r>
    <r>
      <rPr>
        <sz val="12"/>
        <rFont val="宋体"/>
        <charset val="134"/>
      </rPr>
      <t>日</t>
    </r>
    <r>
      <rPr>
        <sz val="12"/>
        <rFont val="Times New Roman"/>
        <charset val="134"/>
      </rPr>
      <t xml:space="preserve"> </t>
    </r>
  </si>
  <si>
    <t xml:space="preserve">常德威诚派遣至人民医院员工住房公积金汇缴 </t>
  </si>
  <si>
    <r>
      <rPr>
        <sz val="12"/>
        <rFont val="宋体"/>
        <charset val="134"/>
      </rPr>
      <t>单位名称</t>
    </r>
    <r>
      <rPr>
        <sz val="12"/>
        <rFont val="Arial"/>
        <charset val="134"/>
      </rPr>
      <t>(</t>
    </r>
    <r>
      <rPr>
        <sz val="12"/>
        <rFont val="宋体"/>
        <charset val="134"/>
      </rPr>
      <t>公章</t>
    </r>
    <r>
      <rPr>
        <sz val="12"/>
        <rFont val="Arial"/>
        <charset val="134"/>
      </rPr>
      <t xml:space="preserve">): </t>
    </r>
    <r>
      <rPr>
        <sz val="12"/>
        <rFont val="宋体"/>
        <charset val="134"/>
      </rPr>
      <t>常德威诚保安服务有限公司</t>
    </r>
  </si>
  <si>
    <r>
      <rPr>
        <sz val="12"/>
        <rFont val="宋体"/>
        <charset val="134"/>
      </rPr>
      <t>单位公积金账号</t>
    </r>
    <r>
      <rPr>
        <sz val="12"/>
        <rFont val="Arial"/>
        <charset val="134"/>
      </rPr>
      <t xml:space="preserve">:       093182                                                  </t>
    </r>
  </si>
  <si>
    <t>所属期：202503</t>
  </si>
  <si>
    <t>序
号</t>
  </si>
  <si>
    <t>姓  名</t>
  </si>
  <si>
    <t>身 份 证 号 码</t>
  </si>
  <si>
    <t>每 月 应 缴 额</t>
  </si>
  <si>
    <t>新增
日期</t>
  </si>
  <si>
    <t>个人</t>
  </si>
  <si>
    <t>单位</t>
  </si>
  <si>
    <t>潘力志</t>
  </si>
  <si>
    <t>430721197808034951</t>
  </si>
  <si>
    <t>张顺</t>
  </si>
  <si>
    <t>430721198710053737</t>
  </si>
  <si>
    <t>制表：李祖庆</t>
  </si>
  <si>
    <t>社保缴费明细</t>
  </si>
  <si>
    <t>序号</t>
  </si>
  <si>
    <t>姓名</t>
  </si>
  <si>
    <t>身份证号码</t>
  </si>
  <si>
    <t>应收金额</t>
  </si>
  <si>
    <t>失业保险</t>
  </si>
  <si>
    <t>备注</t>
  </si>
  <si>
    <t>应收
合计/月</t>
  </si>
  <si>
    <t>个人
合计/月</t>
  </si>
  <si>
    <t>单位
合计/月</t>
  </si>
  <si>
    <t>个人/月</t>
  </si>
  <si>
    <t>单位/月</t>
  </si>
  <si>
    <t>李仁波</t>
  </si>
  <si>
    <t>43242219720124003X</t>
  </si>
  <si>
    <t>合  计</t>
  </si>
  <si>
    <t>常德威诚保安有限公司（盖章）:</t>
  </si>
  <si>
    <t xml:space="preserve"> 制表日期： 2025 年 3月 9 日</t>
  </si>
  <si>
    <t>常德威诚派遣至安乡县人民医院员工工资表</t>
  </si>
  <si>
    <t>建行帐号</t>
  </si>
  <si>
    <t>身份证号</t>
  </si>
  <si>
    <t>手机号</t>
  </si>
  <si>
    <t>应发工资</t>
  </si>
  <si>
    <t>应发合计</t>
  </si>
  <si>
    <t>应扣部分费用明细（（单位+个人缴费））</t>
  </si>
  <si>
    <t>应扣合计</t>
  </si>
  <si>
    <t>个税</t>
  </si>
  <si>
    <t>实发工资</t>
  </si>
  <si>
    <t>基本工资
(元)</t>
  </si>
  <si>
    <t>医疗保险补助</t>
  </si>
  <si>
    <t>餐补</t>
  </si>
  <si>
    <t>2024年年终绩效</t>
  </si>
  <si>
    <t>夜班补助</t>
  </si>
  <si>
    <t>住房
公积金</t>
  </si>
  <si>
    <t>6217003000111359627</t>
  </si>
  <si>
    <t>6214673000003003560</t>
  </si>
  <si>
    <t>6215340303717257518</t>
  </si>
  <si>
    <r>
      <rPr>
        <sz val="12"/>
        <rFont val="宋体"/>
        <charset val="134"/>
      </rPr>
      <t>制表</t>
    </r>
    <r>
      <rPr>
        <sz val="12"/>
        <rFont val="Arial"/>
        <charset val="134"/>
      </rPr>
      <t xml:space="preserve">: </t>
    </r>
    <r>
      <rPr>
        <sz val="12"/>
        <rFont val="宋体"/>
        <charset val="134"/>
      </rPr>
      <t>李祖庆</t>
    </r>
  </si>
  <si>
    <t>批准：杨双武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</si>
</sst>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2">
    <numFmt numFmtId="7" formatCode="&quot;￥&quot;#,##0.00;&quot;￥&quot;\-#,##0.0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  <numFmt numFmtId="177" formatCode="&quot;￥&quot;#,##0_);[Red]\(&quot;￥&quot;#,##0\)"/>
    <numFmt numFmtId="178" formatCode="0.00_);[Red]\(0.00\)"/>
    <numFmt numFmtId="179" formatCode="#,##0.00_);[Red]\(#,##0.00\)"/>
    <numFmt numFmtId="180" formatCode="0_);[Red]\(0\)"/>
    <numFmt numFmtId="181" formatCode="0.00_ "/>
    <numFmt numFmtId="182" formatCode="#,##0.00_ "/>
  </numFmts>
  <fonts count="48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b/>
      <sz val="11"/>
      <name val="宋体"/>
      <charset val="134"/>
    </font>
    <font>
      <sz val="10"/>
      <name val="宋体"/>
      <charset val="134"/>
    </font>
    <font>
      <sz val="12"/>
      <name val="Arial"/>
      <charset val="0"/>
    </font>
    <font>
      <b/>
      <sz val="10"/>
      <name val="宋体"/>
      <charset val="134"/>
    </font>
    <font>
      <sz val="11"/>
      <name val="宋体"/>
      <charset val="134"/>
    </font>
    <font>
      <sz val="12"/>
      <color rgb="FFFF0000"/>
      <name val="宋体"/>
      <charset val="134"/>
    </font>
    <font>
      <b/>
      <sz val="14"/>
      <name val="宋体"/>
      <charset val="134"/>
    </font>
    <font>
      <b/>
      <sz val="20"/>
      <name val="宋体"/>
      <charset val="134"/>
    </font>
    <font>
      <sz val="14"/>
      <name val="宋体"/>
      <charset val="134"/>
    </font>
    <font>
      <b/>
      <sz val="12"/>
      <name val="宋体"/>
      <charset val="134"/>
      <scheme val="major"/>
    </font>
    <font>
      <sz val="12"/>
      <name val="宋体"/>
      <charset val="134"/>
      <scheme val="major"/>
    </font>
    <font>
      <sz val="12"/>
      <color rgb="FF000000"/>
      <name val="宋体"/>
      <charset val="134"/>
      <scheme val="major"/>
    </font>
    <font>
      <sz val="12"/>
      <color indexed="8"/>
      <name val="宋体"/>
      <charset val="134"/>
      <scheme val="major"/>
    </font>
    <font>
      <b/>
      <sz val="22"/>
      <name val="宋体"/>
      <charset val="134"/>
    </font>
    <font>
      <b/>
      <sz val="12"/>
      <name val="Times New Roman"/>
      <charset val="0"/>
    </font>
    <font>
      <sz val="12"/>
      <name val="Times New Roman"/>
      <charset val="0"/>
    </font>
    <font>
      <sz val="12"/>
      <color rgb="FFFF0000"/>
      <name val="Times New Roman"/>
      <charset val="0"/>
    </font>
    <font>
      <sz val="9"/>
      <name val="宋体"/>
      <charset val="134"/>
    </font>
    <font>
      <b/>
      <sz val="14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  <font>
      <u/>
      <sz val="12"/>
      <name val="Times New Roman"/>
      <charset val="134"/>
    </font>
    <font>
      <sz val="12"/>
      <name val="Times New Roman"/>
      <charset val="134"/>
    </font>
    <font>
      <u/>
      <sz val="12"/>
      <name val="宋体"/>
      <charset val="134"/>
    </font>
    <font>
      <b/>
      <sz val="12"/>
      <name val="宋体"/>
      <charset val="0"/>
    </font>
    <font>
      <sz val="12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3" borderId="10" applyNumberFormat="0" applyAlignment="0" applyProtection="0">
      <alignment vertical="center"/>
    </xf>
    <xf numFmtId="0" fontId="32" fillId="4" borderId="11" applyNumberFormat="0" applyAlignment="0" applyProtection="0">
      <alignment vertical="center"/>
    </xf>
    <xf numFmtId="0" fontId="33" fillId="4" borderId="10" applyNumberFormat="0" applyAlignment="0" applyProtection="0">
      <alignment vertical="center"/>
    </xf>
    <xf numFmtId="0" fontId="34" fillId="5" borderId="12" applyNumberFormat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176" fontId="2" fillId="0" borderId="0"/>
    <xf numFmtId="0" fontId="42" fillId="0" borderId="0" applyNumberFormat="0" applyFill="0" applyBorder="0" applyAlignment="0" applyProtection="0"/>
  </cellStyleXfs>
  <cellXfs count="12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shrinkToFit="1"/>
    </xf>
    <xf numFmtId="0" fontId="2" fillId="0" borderId="1" xfId="0" applyNumberFormat="1" applyFont="1" applyFill="1" applyBorder="1" applyAlignment="1" applyProtection="1">
      <alignment horizontal="center" vertical="center" shrinkToFit="1"/>
    </xf>
    <xf numFmtId="0" fontId="2" fillId="0" borderId="4" xfId="0" applyNumberFormat="1" applyFont="1" applyFill="1" applyBorder="1" applyAlignment="1" applyProtection="1">
      <alignment horizontal="center" vertical="center" shrinkToFit="1"/>
    </xf>
    <xf numFmtId="178" fontId="2" fillId="0" borderId="1" xfId="1" applyNumberFormat="1" applyFont="1" applyFill="1" applyBorder="1" applyAlignment="1">
      <alignment horizontal="center" vertical="center" shrinkToFit="1"/>
    </xf>
    <xf numFmtId="0" fontId="2" fillId="0" borderId="4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178" fontId="5" fillId="0" borderId="0" xfId="1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Alignment="1">
      <alignment vertical="center"/>
    </xf>
    <xf numFmtId="177" fontId="6" fillId="0" borderId="0" xfId="0" applyNumberFormat="1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 shrinkToFit="1"/>
    </xf>
    <xf numFmtId="0" fontId="7" fillId="0" borderId="1" xfId="0" applyFont="1" applyFill="1" applyBorder="1" applyAlignment="1">
      <alignment horizontal="center" vertical="center" shrinkToFi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3" fontId="2" fillId="0" borderId="1" xfId="1" applyNumberFormat="1" applyFont="1" applyFill="1" applyBorder="1" applyAlignment="1">
      <alignment horizontal="center" vertical="center" shrinkToFit="1"/>
    </xf>
    <xf numFmtId="0" fontId="8" fillId="0" borderId="1" xfId="0" applyNumberFormat="1" applyFont="1" applyFill="1" applyBorder="1" applyAlignment="1" applyProtection="1">
      <alignment horizontal="center" vertical="center" shrinkToFit="1"/>
    </xf>
    <xf numFmtId="43" fontId="8" fillId="0" borderId="1" xfId="0" applyNumberFormat="1" applyFont="1" applyFill="1" applyBorder="1" applyAlignment="1" applyProtection="1">
      <alignment horizontal="center" vertical="center" shrinkToFit="1"/>
    </xf>
    <xf numFmtId="0" fontId="9" fillId="0" borderId="0" xfId="0" applyFont="1" applyFill="1" applyAlignment="1">
      <alignment vertical="center"/>
    </xf>
    <xf numFmtId="0" fontId="9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shrinkToFit="1"/>
    </xf>
    <xf numFmtId="0" fontId="10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2" fillId="0" borderId="1" xfId="50" applyFont="1" applyFill="1" applyBorder="1" applyAlignment="1">
      <alignment horizontal="center" vertical="center"/>
    </xf>
    <xf numFmtId="0" fontId="2" fillId="0" borderId="1" xfId="50" applyFont="1" applyFill="1" applyBorder="1" applyAlignment="1">
      <alignment horizontal="center" vertical="center" shrinkToFit="1"/>
    </xf>
    <xf numFmtId="179" fontId="2" fillId="0" borderId="1" xfId="50" applyNumberFormat="1" applyFont="1" applyFill="1" applyBorder="1" applyAlignment="1">
      <alignment horizontal="center" vertical="center" shrinkToFit="1"/>
    </xf>
    <xf numFmtId="0" fontId="2" fillId="0" borderId="1" xfId="0" applyNumberFormat="1" applyFont="1" applyFill="1" applyBorder="1" applyAlignment="1" applyProtection="1">
      <alignment horizontal="center" vertical="center"/>
    </xf>
    <xf numFmtId="43" fontId="2" fillId="0" borderId="1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 applyProtection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2" fillId="0" borderId="0" xfId="49" applyNumberFormat="1" applyFont="1" applyFill="1" applyAlignment="1">
      <alignment horizontal="left" vertical="center"/>
    </xf>
    <xf numFmtId="0" fontId="6" fillId="0" borderId="0" xfId="49" applyNumberFormat="1" applyFont="1" applyFill="1" applyAlignment="1">
      <alignment horizontal="left" vertical="center"/>
    </xf>
    <xf numFmtId="0" fontId="6" fillId="0" borderId="0" xfId="49" applyNumberFormat="1" applyFont="1" applyFill="1" applyAlignment="1">
      <alignment horizontal="center" vertical="center"/>
    </xf>
    <xf numFmtId="0" fontId="11" fillId="0" borderId="0" xfId="0" applyFont="1" applyBorder="1" applyAlignment="1">
      <alignment vertical="center"/>
    </xf>
    <xf numFmtId="0" fontId="2" fillId="0" borderId="0" xfId="49" applyNumberFormat="1" applyFont="1" applyFill="1" applyBorder="1" applyAlignment="1">
      <alignment horizontal="left" vertical="center"/>
    </xf>
    <xf numFmtId="0" fontId="6" fillId="0" borderId="0" xfId="49" applyNumberFormat="1" applyFont="1" applyFill="1" applyBorder="1" applyAlignment="1">
      <alignment horizontal="left" vertical="center"/>
    </xf>
    <xf numFmtId="0" fontId="6" fillId="0" borderId="0" xfId="49" applyNumberFormat="1" applyFont="1" applyFill="1" applyBorder="1" applyAlignment="1">
      <alignment horizontal="center" vertical="center"/>
    </xf>
    <xf numFmtId="0" fontId="12" fillId="0" borderId="0" xfId="0" applyFont="1" applyFill="1" applyAlignment="1">
      <alignment vertical="center"/>
    </xf>
    <xf numFmtId="0" fontId="13" fillId="0" borderId="1" xfId="49" applyNumberFormat="1" applyFont="1" applyFill="1" applyBorder="1" applyAlignment="1">
      <alignment horizontal="center" vertical="center" wrapText="1" shrinkToFit="1"/>
    </xf>
    <xf numFmtId="0" fontId="13" fillId="0" borderId="1" xfId="49" applyNumberFormat="1" applyFont="1" applyFill="1" applyBorder="1" applyAlignment="1">
      <alignment horizontal="center" vertical="center" shrinkToFit="1"/>
    </xf>
    <xf numFmtId="0" fontId="14" fillId="0" borderId="1" xfId="49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14" fontId="14" fillId="0" borderId="1" xfId="49" applyNumberFormat="1" applyFont="1" applyFill="1" applyBorder="1" applyAlignment="1">
      <alignment horizontal="center" vertical="center"/>
    </xf>
    <xf numFmtId="0" fontId="15" fillId="0" borderId="1" xfId="49" applyNumberFormat="1" applyFont="1" applyFill="1" applyBorder="1" applyAlignment="1">
      <alignment horizontal="center" vertical="center"/>
    </xf>
    <xf numFmtId="0" fontId="16" fillId="0" borderId="1" xfId="49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2" fillId="0" borderId="0" xfId="49" applyNumberFormat="1" applyFont="1" applyFill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18" fillId="0" borderId="5" xfId="0" applyFont="1" applyBorder="1" applyAlignment="1">
      <alignment vertical="center"/>
    </xf>
    <xf numFmtId="0" fontId="3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178" fontId="19" fillId="0" borderId="1" xfId="0" applyNumberFormat="1" applyFont="1" applyBorder="1" applyAlignment="1">
      <alignment horizontal="center" vertical="center" wrapText="1"/>
    </xf>
    <xf numFmtId="180" fontId="19" fillId="0" borderId="1" xfId="0" applyNumberFormat="1" applyFont="1" applyBorder="1" applyAlignment="1">
      <alignment horizontal="center" vertical="center" wrapText="1"/>
    </xf>
    <xf numFmtId="178" fontId="9" fillId="0" borderId="2" xfId="0" applyNumberFormat="1" applyFont="1" applyBorder="1" applyAlignment="1">
      <alignment horizontal="center" vertical="center" wrapText="1"/>
    </xf>
    <xf numFmtId="178" fontId="20" fillId="0" borderId="3" xfId="0" applyNumberFormat="1" applyFont="1" applyBorder="1" applyAlignment="1">
      <alignment horizontal="center" vertical="center" wrapText="1"/>
    </xf>
    <xf numFmtId="178" fontId="20" fillId="0" borderId="4" xfId="0" applyNumberFormat="1" applyFont="1" applyBorder="1" applyAlignment="1">
      <alignment horizontal="center" vertical="center" wrapText="1"/>
    </xf>
    <xf numFmtId="178" fontId="20" fillId="0" borderId="1" xfId="0" applyNumberFormat="1" applyFont="1" applyBorder="1" applyAlignment="1">
      <alignment horizontal="center" vertical="center" wrapText="1"/>
    </xf>
    <xf numFmtId="180" fontId="19" fillId="0" borderId="2" xfId="0" applyNumberFormat="1" applyFont="1" applyBorder="1" applyAlignment="1">
      <alignment horizontal="center" vertical="center" wrapText="1"/>
    </xf>
    <xf numFmtId="180" fontId="19" fillId="0" borderId="3" xfId="0" applyNumberFormat="1" applyFont="1" applyBorder="1" applyAlignment="1">
      <alignment horizontal="center" vertical="center" wrapText="1"/>
    </xf>
    <xf numFmtId="180" fontId="19" fillId="0" borderId="4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0" fontId="2" fillId="0" borderId="0" xfId="0" applyFont="1" applyBorder="1" applyAlignment="1">
      <alignment horizontal="center" vertical="center" wrapText="1"/>
    </xf>
    <xf numFmtId="0" fontId="18" fillId="0" borderId="0" xfId="0" applyFont="1" applyFill="1" applyBorder="1" applyAlignment="1">
      <alignment vertical="center"/>
    </xf>
    <xf numFmtId="0" fontId="19" fillId="0" borderId="0" xfId="0" applyFont="1" applyFill="1" applyBorder="1" applyAlignment="1">
      <alignment vertical="center"/>
    </xf>
    <xf numFmtId="0" fontId="3" fillId="0" borderId="5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8" fontId="19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6" xfId="0" applyFont="1" applyFill="1" applyBorder="1" applyAlignment="1">
      <alignment horizontal="left" vertical="center" wrapText="1"/>
    </xf>
    <xf numFmtId="0" fontId="2" fillId="0" borderId="6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18" fillId="0" borderId="0" xfId="0" applyFont="1" applyBorder="1" applyAlignment="1">
      <alignment horizontal="left" vertical="center"/>
    </xf>
    <xf numFmtId="181" fontId="19" fillId="0" borderId="1" xfId="0" applyNumberFormat="1" applyFont="1" applyBorder="1" applyAlignment="1">
      <alignment horizontal="center" vertical="center" wrapText="1"/>
    </xf>
    <xf numFmtId="182" fontId="19" fillId="0" borderId="1" xfId="0" applyNumberFormat="1" applyFont="1" applyBorder="1" applyAlignment="1">
      <alignment horizontal="center" vertical="center" wrapText="1"/>
    </xf>
    <xf numFmtId="178" fontId="2" fillId="0" borderId="1" xfId="0" applyNumberFormat="1" applyFont="1" applyBorder="1" applyAlignment="1">
      <alignment horizontal="center" vertical="center" wrapText="1"/>
    </xf>
    <xf numFmtId="178" fontId="21" fillId="0" borderId="2" xfId="0" applyNumberFormat="1" applyFont="1" applyBorder="1" applyAlignment="1">
      <alignment horizontal="center" vertical="center" wrapText="1"/>
    </xf>
    <xf numFmtId="178" fontId="21" fillId="0" borderId="3" xfId="0" applyNumberFormat="1" applyFont="1" applyBorder="1" applyAlignment="1">
      <alignment horizontal="center" vertical="center" wrapText="1"/>
    </xf>
    <xf numFmtId="178" fontId="21" fillId="0" borderId="4" xfId="0" applyNumberFormat="1" applyFont="1" applyBorder="1" applyAlignment="1">
      <alignment horizontal="center" vertical="center" wrapText="1"/>
    </xf>
    <xf numFmtId="178" fontId="2" fillId="0" borderId="1" xfId="0" applyNumberFormat="1" applyFont="1" applyBorder="1" applyAlignment="1">
      <alignment horizontal="justify" vertical="center" wrapText="1"/>
    </xf>
    <xf numFmtId="178" fontId="2" fillId="0" borderId="0" xfId="0" applyNumberFormat="1" applyFont="1" applyBorder="1" applyAlignment="1">
      <alignment horizontal="center" vertical="center" wrapText="1"/>
    </xf>
    <xf numFmtId="178" fontId="3" fillId="0" borderId="0" xfId="0" applyNumberFormat="1" applyFont="1" applyBorder="1" applyAlignment="1">
      <alignment horizontal="left" vertical="center" wrapText="1"/>
    </xf>
    <xf numFmtId="178" fontId="2" fillId="0" borderId="2" xfId="0" applyNumberFormat="1" applyFont="1" applyBorder="1" applyAlignment="1">
      <alignment horizontal="justify" vertical="center" wrapText="1"/>
    </xf>
    <xf numFmtId="178" fontId="2" fillId="0" borderId="3" xfId="0" applyNumberFormat="1" applyFont="1" applyBorder="1" applyAlignment="1">
      <alignment horizontal="justify" vertical="center" wrapText="1"/>
    </xf>
    <xf numFmtId="178" fontId="3" fillId="0" borderId="2" xfId="0" applyNumberFormat="1" applyFont="1" applyBorder="1" applyAlignment="1">
      <alignment horizontal="left" vertical="center" wrapText="1"/>
    </xf>
    <xf numFmtId="178" fontId="3" fillId="0" borderId="3" xfId="0" applyNumberFormat="1" applyFont="1" applyBorder="1" applyAlignment="1">
      <alignment horizontal="left" vertical="center" wrapText="1"/>
    </xf>
    <xf numFmtId="178" fontId="3" fillId="0" borderId="4" xfId="0" applyNumberFormat="1" applyFont="1" applyBorder="1" applyAlignment="1">
      <alignment horizontal="left" vertical="center" wrapText="1"/>
    </xf>
    <xf numFmtId="178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7" fontId="18" fillId="0" borderId="0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/>
    </xf>
    <xf numFmtId="0" fontId="19" fillId="0" borderId="0" xfId="0" applyFont="1" applyAlignment="1">
      <alignment horizontal="justify" vertical="center"/>
    </xf>
    <xf numFmtId="0" fontId="2" fillId="0" borderId="0" xfId="0" applyFont="1" applyAlignment="1">
      <alignment vertical="center"/>
    </xf>
    <xf numFmtId="0" fontId="19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22" fillId="0" borderId="1" xfId="0" applyFont="1" applyBorder="1" applyAlignment="1" quotePrefix="1">
      <alignment horizontal="center" vertical="center" wrapText="1"/>
    </xf>
    <xf numFmtId="0" fontId="2" fillId="0" borderId="1" xfId="0" applyNumberFormat="1" applyFont="1" applyFill="1" applyBorder="1" applyAlignment="1" applyProtection="1" quotePrefix="1">
      <alignment horizontal="center" vertical="center"/>
    </xf>
    <xf numFmtId="0" fontId="2" fillId="0" borderId="4" xfId="0" applyNumberFormat="1" applyFont="1" applyFill="1" applyBorder="1" applyAlignment="1" applyProtection="1" quotePrefix="1">
      <alignment horizontal="center" vertical="center" shrinkToFit="1"/>
    </xf>
    <xf numFmtId="0" fontId="2" fillId="0" borderId="1" xfId="0" applyNumberFormat="1" applyFont="1" applyFill="1" applyBorder="1" applyAlignment="1" applyProtection="1" quotePrefix="1">
      <alignment horizontal="center" vertical="center" shrinkToFit="1"/>
    </xf>
    <xf numFmtId="0" fontId="2" fillId="0" borderId="4" xfId="0" applyNumberFormat="1" applyFont="1" applyFill="1" applyBorder="1" applyAlignment="1" applyProtection="1" quotePrefix="1">
      <alignment horizontal="center" vertical="center"/>
    </xf>
    <xf numFmtId="0" fontId="5" fillId="0" borderId="1" xfId="0" applyNumberFormat="1" applyFont="1" applyFill="1" applyBorder="1" applyAlignment="1" applyProtection="1" quotePrefix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_Sheet1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sharedStrings" Target="sharedStrings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25991;&#26723;\WeChat%20Files\wxid_lmw97efsqrp22\FileStorage\File\2025-02\202412&#20154;&#27665;&#21307;&#38498;&#36153;&#29992;&#30830;&#35748;&#20989;-&#27700;&#30005;&#24037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确认函"/>
      <sheetName val="公积金"/>
      <sheetName val="劳务费&amp;社保费"/>
      <sheetName val="工资表"/>
    </sheetNames>
    <sheetDataSet>
      <sheetData sheetId="0"/>
      <sheetData sheetId="1">
        <row r="9">
          <cell r="F9">
            <v>932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8"/>
  <sheetViews>
    <sheetView topLeftCell="A14" workbookViewId="0">
      <selection activeCell="A27" sqref="A27:F27"/>
    </sheetView>
  </sheetViews>
  <sheetFormatPr defaultColWidth="9" defaultRowHeight="13.5" outlineLevelCol="5"/>
  <cols>
    <col min="1" max="2" width="11.875" customWidth="1"/>
    <col min="3" max="3" width="12.5" customWidth="1"/>
    <col min="4" max="4" width="11.5" customWidth="1"/>
    <col min="5" max="5" width="10.375" customWidth="1"/>
    <col min="6" max="6" width="15.625" customWidth="1"/>
  </cols>
  <sheetData>
    <row r="1" ht="50" customHeight="1" spans="1:6">
      <c r="A1" s="67" t="s">
        <v>0</v>
      </c>
      <c r="B1" s="67"/>
      <c r="C1" s="67"/>
      <c r="D1" s="67"/>
      <c r="E1" s="67"/>
      <c r="F1" s="67"/>
    </row>
    <row r="2" ht="19" customHeight="1" spans="1:6">
      <c r="A2" s="68" t="s">
        <v>1</v>
      </c>
      <c r="B2" s="68"/>
      <c r="C2" s="68"/>
      <c r="D2" s="68"/>
      <c r="E2" s="68"/>
      <c r="F2" s="68"/>
    </row>
    <row r="3" ht="19" customHeight="1" spans="1:6">
      <c r="A3" s="69" t="s">
        <v>2</v>
      </c>
      <c r="B3" s="69"/>
      <c r="C3" s="69"/>
      <c r="D3" s="69"/>
      <c r="E3" s="69"/>
      <c r="F3" s="70"/>
    </row>
    <row r="4" ht="19" customHeight="1" spans="1:6">
      <c r="A4" s="71" t="s">
        <v>3</v>
      </c>
      <c r="B4" s="71" t="s">
        <v>4</v>
      </c>
      <c r="C4" s="71"/>
      <c r="D4" s="71" t="s">
        <v>5</v>
      </c>
      <c r="E4" s="71"/>
      <c r="F4" s="71" t="s">
        <v>6</v>
      </c>
    </row>
    <row r="5" ht="19" customHeight="1" spans="1:6">
      <c r="A5" s="71" t="s">
        <v>7</v>
      </c>
      <c r="B5" s="72">
        <v>50</v>
      </c>
      <c r="C5" s="72"/>
      <c r="D5" s="73">
        <v>3</v>
      </c>
      <c r="E5" s="73"/>
      <c r="F5" s="72">
        <f>B5*D5</f>
        <v>150</v>
      </c>
    </row>
    <row r="6" ht="19" customHeight="1" spans="1:6">
      <c r="A6" s="71" t="s">
        <v>8</v>
      </c>
      <c r="B6" s="74"/>
      <c r="C6" s="75"/>
      <c r="D6" s="75"/>
      <c r="E6" s="76"/>
      <c r="F6" s="77"/>
    </row>
    <row r="7" ht="19" customHeight="1" spans="1:6">
      <c r="A7" s="71" t="s">
        <v>9</v>
      </c>
      <c r="B7" s="78"/>
      <c r="C7" s="79"/>
      <c r="D7" s="79"/>
      <c r="E7" s="80"/>
      <c r="F7" s="72">
        <f>SUM(F5:F6)</f>
        <v>150</v>
      </c>
    </row>
    <row r="8" ht="19" customHeight="1" spans="1:6">
      <c r="A8" s="81" t="s">
        <v>10</v>
      </c>
      <c r="B8" s="81"/>
      <c r="C8" s="81"/>
      <c r="D8" s="81"/>
      <c r="E8" s="81"/>
      <c r="F8" s="81"/>
    </row>
    <row r="9" ht="19" customHeight="1" spans="1:6">
      <c r="A9" s="82"/>
      <c r="B9" s="82"/>
      <c r="C9" s="82"/>
      <c r="D9" s="82"/>
      <c r="E9" s="82"/>
      <c r="F9" s="82"/>
    </row>
    <row r="10" ht="19" customHeight="1" spans="1:6">
      <c r="A10" s="83" t="s">
        <v>11</v>
      </c>
      <c r="B10" s="84"/>
      <c r="C10" s="84"/>
      <c r="D10" s="84"/>
      <c r="E10" s="85" t="s">
        <v>12</v>
      </c>
      <c r="F10" s="85"/>
    </row>
    <row r="11" ht="19" customHeight="1" spans="1:6">
      <c r="A11" s="86" t="s">
        <v>3</v>
      </c>
      <c r="B11" s="86" t="s">
        <v>13</v>
      </c>
      <c r="C11" s="86"/>
      <c r="D11" s="86"/>
      <c r="E11" s="86"/>
      <c r="F11" s="86"/>
    </row>
    <row r="12" ht="19" customHeight="1" spans="1:6">
      <c r="A12" s="86" t="s">
        <v>7</v>
      </c>
      <c r="B12" s="87">
        <v>33933.46</v>
      </c>
      <c r="C12" s="87"/>
      <c r="D12" s="87"/>
      <c r="E12" s="87"/>
      <c r="F12" s="87"/>
    </row>
    <row r="13" ht="19" customHeight="1" spans="1:6">
      <c r="A13" s="88" t="s">
        <v>14</v>
      </c>
      <c r="B13" s="88"/>
      <c r="C13" s="88"/>
      <c r="D13" s="88"/>
      <c r="E13" s="88"/>
      <c r="F13" s="88"/>
    </row>
    <row r="14" ht="19" customHeight="1" spans="1:6">
      <c r="A14" s="89"/>
      <c r="B14" s="89"/>
      <c r="C14" s="89"/>
      <c r="D14" s="89"/>
      <c r="E14" s="89"/>
      <c r="F14" s="90"/>
    </row>
    <row r="15" ht="19" customHeight="1" spans="1:6">
      <c r="A15" s="91" t="s">
        <v>15</v>
      </c>
      <c r="B15" s="92"/>
      <c r="C15" s="92"/>
      <c r="D15" s="92"/>
      <c r="E15" s="92"/>
      <c r="F15" s="92"/>
    </row>
    <row r="16" ht="19" customHeight="1" spans="1:6">
      <c r="A16" s="71" t="s">
        <v>3</v>
      </c>
      <c r="B16" s="71" t="s">
        <v>16</v>
      </c>
      <c r="C16" s="71" t="s">
        <v>17</v>
      </c>
      <c r="D16" s="71" t="s">
        <v>18</v>
      </c>
      <c r="E16" s="71" t="s">
        <v>19</v>
      </c>
      <c r="F16" s="71" t="s">
        <v>20</v>
      </c>
    </row>
    <row r="17" ht="19" customHeight="1" spans="1:6">
      <c r="A17" s="71" t="s">
        <v>7</v>
      </c>
      <c r="B17" s="93">
        <v>2067.84</v>
      </c>
      <c r="C17" s="94">
        <v>77.54</v>
      </c>
      <c r="D17" s="94">
        <v>0</v>
      </c>
      <c r="E17" s="94">
        <v>86.16</v>
      </c>
      <c r="F17" s="93">
        <f>SUM(B17:E17)</f>
        <v>2231.54</v>
      </c>
    </row>
    <row r="18" ht="19" customHeight="1" spans="1:6">
      <c r="A18" s="95" t="s">
        <v>21</v>
      </c>
      <c r="B18" s="96"/>
      <c r="C18" s="97"/>
      <c r="D18" s="97"/>
      <c r="E18" s="98"/>
      <c r="F18" s="72">
        <f>F17</f>
        <v>2231.54</v>
      </c>
    </row>
    <row r="19" ht="19" customHeight="1" spans="1:6">
      <c r="A19" s="99" t="s">
        <v>22</v>
      </c>
      <c r="B19" s="99"/>
      <c r="C19" s="99"/>
      <c r="D19" s="99"/>
      <c r="E19" s="99"/>
      <c r="F19" s="99"/>
    </row>
    <row r="20" ht="19" customHeight="1" spans="1:6">
      <c r="A20" s="100"/>
      <c r="B20" s="100"/>
      <c r="C20" s="100"/>
      <c r="D20" s="100"/>
      <c r="E20" s="100"/>
      <c r="F20" s="100"/>
    </row>
    <row r="21" ht="19" customHeight="1" spans="1:6">
      <c r="A21" s="101" t="s">
        <v>23</v>
      </c>
      <c r="B21" s="101"/>
      <c r="C21" s="101"/>
      <c r="D21" s="101"/>
      <c r="E21" s="101"/>
      <c r="F21" s="101"/>
    </row>
    <row r="22" ht="19" customHeight="1" spans="1:6">
      <c r="A22" s="95" t="s">
        <v>3</v>
      </c>
      <c r="B22" s="95" t="s">
        <v>24</v>
      </c>
      <c r="C22" s="95"/>
      <c r="D22" s="95"/>
      <c r="E22" s="95"/>
      <c r="F22" s="95"/>
    </row>
    <row r="23" ht="19" customHeight="1" spans="1:6">
      <c r="A23" s="95" t="s">
        <v>25</v>
      </c>
      <c r="B23" s="95">
        <f>[1]公积金!F9</f>
        <v>932</v>
      </c>
      <c r="C23" s="95"/>
      <c r="D23" s="95"/>
      <c r="E23" s="95"/>
      <c r="F23" s="95"/>
    </row>
    <row r="24" ht="19" customHeight="1" spans="1:6">
      <c r="A24" s="99" t="s">
        <v>26</v>
      </c>
      <c r="B24" s="99"/>
      <c r="C24" s="99"/>
      <c r="D24" s="99"/>
      <c r="E24" s="99"/>
      <c r="F24" s="99"/>
    </row>
    <row r="25" ht="19" customHeight="1" spans="1:6">
      <c r="A25" s="102"/>
      <c r="B25" s="103"/>
      <c r="C25" s="103"/>
      <c r="D25" s="103"/>
      <c r="E25" s="103"/>
      <c r="F25" s="103"/>
    </row>
    <row r="26" ht="19" customHeight="1" spans="1:6">
      <c r="A26" s="104" t="s">
        <v>27</v>
      </c>
      <c r="B26" s="105"/>
      <c r="C26" s="105"/>
      <c r="D26" s="105"/>
      <c r="E26" s="106"/>
      <c r="F26" s="107">
        <f>F7+B12+F18+B23</f>
        <v>37247</v>
      </c>
    </row>
    <row r="27" ht="19" customHeight="1" spans="1:6">
      <c r="A27" s="108" t="s">
        <v>28</v>
      </c>
      <c r="B27" s="108"/>
      <c r="C27" s="108"/>
      <c r="D27" s="108"/>
      <c r="E27" s="109"/>
      <c r="F27" s="108"/>
    </row>
    <row r="28" ht="19" customHeight="1" spans="1:6">
      <c r="A28" s="110"/>
      <c r="B28" s="111"/>
      <c r="C28" s="111"/>
      <c r="D28" s="111"/>
      <c r="E28" s="111"/>
      <c r="F28" s="111"/>
    </row>
    <row r="29" ht="19" customHeight="1" spans="1:6">
      <c r="A29" s="112" t="s">
        <v>29</v>
      </c>
      <c r="B29" s="112"/>
      <c r="C29" s="113" t="s">
        <v>30</v>
      </c>
      <c r="D29" s="113"/>
      <c r="E29" s="113"/>
      <c r="F29" s="113"/>
    </row>
    <row r="30" ht="19" customHeight="1" spans="1:6">
      <c r="A30" s="112" t="s">
        <v>31</v>
      </c>
      <c r="B30" s="112"/>
      <c r="C30" s="121" t="s">
        <v>32</v>
      </c>
      <c r="D30" s="113"/>
      <c r="E30" s="113"/>
      <c r="F30" s="113"/>
    </row>
    <row r="31" ht="19" customHeight="1" spans="1:6">
      <c r="A31" s="112" t="s">
        <v>33</v>
      </c>
      <c r="B31" s="112"/>
      <c r="C31" s="113" t="s">
        <v>34</v>
      </c>
      <c r="D31" s="113"/>
      <c r="E31" s="113"/>
      <c r="F31" s="113"/>
    </row>
    <row r="32" ht="19" customHeight="1" spans="1:6">
      <c r="A32" s="114"/>
      <c r="B32" s="114"/>
      <c r="C32" s="115"/>
      <c r="D32" s="115"/>
      <c r="E32" s="115"/>
      <c r="F32" s="115"/>
    </row>
    <row r="33" ht="19" customHeight="1" spans="1:6">
      <c r="A33" s="116" t="s">
        <v>35</v>
      </c>
      <c r="B33" s="116"/>
      <c r="C33" s="116"/>
      <c r="D33" s="116"/>
      <c r="E33" s="116"/>
      <c r="F33" s="116"/>
    </row>
    <row r="34" ht="19" customHeight="1" spans="1:6">
      <c r="A34" s="117"/>
      <c r="B34" s="118"/>
      <c r="C34" s="118"/>
      <c r="D34" s="118"/>
      <c r="E34" s="118"/>
      <c r="F34" s="118"/>
    </row>
    <row r="35" ht="19" customHeight="1" spans="1:6">
      <c r="A35" s="119" t="s">
        <v>36</v>
      </c>
      <c r="B35" s="118"/>
      <c r="C35" s="118"/>
      <c r="D35" s="118"/>
      <c r="E35" s="118"/>
      <c r="F35" s="118"/>
    </row>
    <row r="36" ht="19" customHeight="1" spans="1:6">
      <c r="A36" s="119"/>
      <c r="B36" s="118"/>
      <c r="C36" s="118"/>
      <c r="D36" s="118"/>
      <c r="E36" s="118"/>
      <c r="F36" s="118"/>
    </row>
    <row r="37" ht="19" customHeight="1" spans="1:6">
      <c r="A37" s="117"/>
      <c r="B37" s="118"/>
      <c r="C37" s="118"/>
      <c r="D37" s="118"/>
      <c r="E37" s="118"/>
      <c r="F37" s="118"/>
    </row>
    <row r="38" ht="19" customHeight="1" spans="1:6">
      <c r="A38" s="120" t="s">
        <v>37</v>
      </c>
      <c r="B38" s="120"/>
      <c r="C38" s="120"/>
      <c r="D38" s="120"/>
      <c r="E38" s="120"/>
      <c r="F38" s="120"/>
    </row>
  </sheetData>
  <mergeCells count="33">
    <mergeCell ref="A1:F1"/>
    <mergeCell ref="A2:F2"/>
    <mergeCell ref="B4:C4"/>
    <mergeCell ref="D4:E4"/>
    <mergeCell ref="B5:C5"/>
    <mergeCell ref="D5:E5"/>
    <mergeCell ref="B6:E6"/>
    <mergeCell ref="B7:E7"/>
    <mergeCell ref="A8:F8"/>
    <mergeCell ref="A9:F9"/>
    <mergeCell ref="E10:F10"/>
    <mergeCell ref="B11:F11"/>
    <mergeCell ref="B12:F12"/>
    <mergeCell ref="A13:F13"/>
    <mergeCell ref="A15:F15"/>
    <mergeCell ref="B18:E18"/>
    <mergeCell ref="A19:F19"/>
    <mergeCell ref="A20:F20"/>
    <mergeCell ref="A21:F21"/>
    <mergeCell ref="B22:F22"/>
    <mergeCell ref="B23:F23"/>
    <mergeCell ref="A24:F24"/>
    <mergeCell ref="A26:E26"/>
    <mergeCell ref="A27:F27"/>
    <mergeCell ref="A29:B29"/>
    <mergeCell ref="C29:F29"/>
    <mergeCell ref="A30:B30"/>
    <mergeCell ref="C30:F30"/>
    <mergeCell ref="A31:B31"/>
    <mergeCell ref="C31:F31"/>
    <mergeCell ref="A33:F33"/>
    <mergeCell ref="A35:F35"/>
    <mergeCell ref="A38:F38"/>
  </mergeCells>
  <pageMargins left="0.75" right="0.75" top="0.472222222222222" bottom="0.432638888888889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workbookViewId="0">
      <selection activeCell="A4" sqref="A4:B4"/>
    </sheetView>
  </sheetViews>
  <sheetFormatPr defaultColWidth="9" defaultRowHeight="13.5" outlineLevelCol="6"/>
  <cols>
    <col min="3" max="3" width="20.625" customWidth="1"/>
    <col min="7" max="7" width="12.875" customWidth="1"/>
  </cols>
  <sheetData>
    <row r="1" ht="50" customHeight="1" spans="1:7">
      <c r="A1" s="49" t="s">
        <v>38</v>
      </c>
      <c r="B1" s="49"/>
      <c r="C1" s="49"/>
      <c r="D1" s="49"/>
      <c r="E1" s="49"/>
      <c r="F1" s="49"/>
      <c r="G1" s="49"/>
    </row>
    <row r="2" ht="25.5" spans="1:7">
      <c r="A2" s="50" t="s">
        <v>39</v>
      </c>
      <c r="B2" s="51"/>
      <c r="C2" s="52"/>
      <c r="D2" s="51"/>
      <c r="E2" s="51"/>
      <c r="F2" s="52"/>
      <c r="G2" s="53"/>
    </row>
    <row r="3" ht="18.75" spans="1:7">
      <c r="A3" s="54" t="s">
        <v>40</v>
      </c>
      <c r="B3" s="55"/>
      <c r="C3" s="56"/>
      <c r="D3" s="55"/>
      <c r="E3" s="55"/>
      <c r="F3" s="56"/>
      <c r="G3" s="57"/>
    </row>
    <row r="4" ht="18.75" spans="1:7">
      <c r="A4" s="50" t="s">
        <v>41</v>
      </c>
      <c r="B4" s="50"/>
      <c r="C4" s="56"/>
      <c r="D4" s="55"/>
      <c r="E4" s="55"/>
      <c r="F4" s="56"/>
      <c r="G4" s="57"/>
    </row>
    <row r="5" ht="28" customHeight="1" spans="1:7">
      <c r="A5" s="58" t="s">
        <v>42</v>
      </c>
      <c r="B5" s="59" t="s">
        <v>43</v>
      </c>
      <c r="C5" s="59" t="s">
        <v>44</v>
      </c>
      <c r="D5" s="59" t="s">
        <v>45</v>
      </c>
      <c r="E5" s="59"/>
      <c r="F5" s="59"/>
      <c r="G5" s="59" t="s">
        <v>46</v>
      </c>
    </row>
    <row r="6" ht="28" customHeight="1" spans="1:7">
      <c r="A6" s="58"/>
      <c r="B6" s="59"/>
      <c r="C6" s="59"/>
      <c r="D6" s="59" t="s">
        <v>47</v>
      </c>
      <c r="E6" s="59" t="s">
        <v>48</v>
      </c>
      <c r="F6" s="59" t="s">
        <v>6</v>
      </c>
      <c r="G6" s="59"/>
    </row>
    <row r="7" ht="28" customHeight="1" spans="1:7">
      <c r="A7" s="60">
        <v>1</v>
      </c>
      <c r="B7" s="43" t="s">
        <v>49</v>
      </c>
      <c r="C7" s="122" t="s">
        <v>50</v>
      </c>
      <c r="D7" s="60">
        <v>233</v>
      </c>
      <c r="E7" s="60">
        <v>233</v>
      </c>
      <c r="F7" s="61">
        <f>SUM(D7:E7)</f>
        <v>466</v>
      </c>
      <c r="G7" s="62">
        <v>45690</v>
      </c>
    </row>
    <row r="8" ht="28" customHeight="1" spans="1:7">
      <c r="A8" s="60">
        <v>2</v>
      </c>
      <c r="B8" s="43" t="s">
        <v>51</v>
      </c>
      <c r="C8" s="122" t="s">
        <v>52</v>
      </c>
      <c r="D8" s="60">
        <v>233</v>
      </c>
      <c r="E8" s="60">
        <v>233</v>
      </c>
      <c r="F8" s="61">
        <f>SUM(D8:E8)</f>
        <v>466</v>
      </c>
      <c r="G8" s="62">
        <v>45690</v>
      </c>
    </row>
    <row r="9" ht="28" customHeight="1" spans="1:7">
      <c r="A9" s="63" t="s">
        <v>6</v>
      </c>
      <c r="B9" s="64"/>
      <c r="C9" s="64"/>
      <c r="D9" s="64">
        <f t="shared" ref="D9:F9" si="0">SUM(D7:D8)</f>
        <v>466</v>
      </c>
      <c r="E9" s="64">
        <f t="shared" si="0"/>
        <v>466</v>
      </c>
      <c r="F9" s="64">
        <f t="shared" si="0"/>
        <v>932</v>
      </c>
      <c r="G9" s="65"/>
    </row>
    <row r="10" ht="15" spans="1:7">
      <c r="A10" s="50"/>
      <c r="B10" s="52"/>
      <c r="C10" s="66"/>
      <c r="D10" s="48"/>
      <c r="E10" s="48"/>
      <c r="F10" s="48"/>
      <c r="G10" s="48"/>
    </row>
    <row r="11" ht="15" spans="1:7">
      <c r="A11" s="50" t="s">
        <v>53</v>
      </c>
      <c r="B11" s="52"/>
      <c r="C11" s="66"/>
      <c r="D11" s="48"/>
      <c r="E11" s="48"/>
      <c r="F11" s="48"/>
      <c r="G11" s="48"/>
    </row>
  </sheetData>
  <mergeCells count="10">
    <mergeCell ref="A1:G1"/>
    <mergeCell ref="A2:F2"/>
    <mergeCell ref="A3:F3"/>
    <mergeCell ref="A4:B4"/>
    <mergeCell ref="D5:F5"/>
    <mergeCell ref="A9:C9"/>
    <mergeCell ref="A5:A6"/>
    <mergeCell ref="B5:B6"/>
    <mergeCell ref="C5:C6"/>
    <mergeCell ref="G5:G6"/>
  </mergeCells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1"/>
  <sheetViews>
    <sheetView workbookViewId="0">
      <selection activeCell="A2" sqref="A2:C2"/>
    </sheetView>
  </sheetViews>
  <sheetFormatPr defaultColWidth="9" defaultRowHeight="13.5"/>
  <cols>
    <col min="3" max="3" width="20.25" customWidth="1"/>
  </cols>
  <sheetData>
    <row r="1" ht="50" customHeight="1" spans="1:12">
      <c r="A1" s="37" t="s">
        <v>54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</row>
    <row r="2" ht="25.5" spans="1:8">
      <c r="A2" s="38" t="s">
        <v>41</v>
      </c>
      <c r="B2" s="38"/>
      <c r="C2" s="38"/>
      <c r="D2" s="39"/>
      <c r="E2" s="39"/>
      <c r="F2" s="39"/>
      <c r="G2" s="39"/>
      <c r="H2" s="39"/>
    </row>
    <row r="3" ht="28" customHeight="1" spans="1:12">
      <c r="A3" s="40" t="s">
        <v>55</v>
      </c>
      <c r="B3" s="40" t="s">
        <v>56</v>
      </c>
      <c r="C3" s="40" t="s">
        <v>57</v>
      </c>
      <c r="D3" s="41" t="s">
        <v>58</v>
      </c>
      <c r="E3" s="42"/>
      <c r="F3" s="42"/>
      <c r="G3" s="42" t="s">
        <v>16</v>
      </c>
      <c r="H3" s="42"/>
      <c r="I3" s="10" t="s">
        <v>59</v>
      </c>
      <c r="J3" s="10"/>
      <c r="K3" s="10" t="s">
        <v>17</v>
      </c>
      <c r="L3" s="10" t="s">
        <v>60</v>
      </c>
    </row>
    <row r="4" ht="28" customHeight="1" spans="1:12">
      <c r="A4" s="40"/>
      <c r="B4" s="40"/>
      <c r="C4" s="40"/>
      <c r="D4" s="10" t="s">
        <v>61</v>
      </c>
      <c r="E4" s="10" t="s">
        <v>62</v>
      </c>
      <c r="F4" s="10" t="s">
        <v>63</v>
      </c>
      <c r="G4" s="10" t="s">
        <v>64</v>
      </c>
      <c r="H4" s="10" t="s">
        <v>65</v>
      </c>
      <c r="I4" s="10" t="s">
        <v>64</v>
      </c>
      <c r="J4" s="10" t="s">
        <v>65</v>
      </c>
      <c r="K4" s="10" t="s">
        <v>65</v>
      </c>
      <c r="L4" s="10"/>
    </row>
    <row r="5" ht="28" customHeight="1" spans="1:12">
      <c r="A5" s="35">
        <v>1</v>
      </c>
      <c r="B5" s="43" t="s">
        <v>49</v>
      </c>
      <c r="C5" s="122" t="s">
        <v>50</v>
      </c>
      <c r="D5" s="35">
        <f t="shared" ref="D5:D7" si="0">E5+F5</f>
        <v>1115.77</v>
      </c>
      <c r="E5" s="35">
        <f t="shared" ref="E5:E7" si="1">G5+I5</f>
        <v>357.56</v>
      </c>
      <c r="F5" s="35">
        <f t="shared" ref="F5:F7" si="2">H5+J5+K5</f>
        <v>758.21</v>
      </c>
      <c r="G5" s="35">
        <v>344.64</v>
      </c>
      <c r="H5" s="35">
        <v>689.28</v>
      </c>
      <c r="I5" s="35">
        <v>12.92</v>
      </c>
      <c r="J5" s="35">
        <v>30.16</v>
      </c>
      <c r="K5" s="35">
        <v>38.77</v>
      </c>
      <c r="L5" s="35"/>
    </row>
    <row r="6" ht="28" customHeight="1" spans="1:12">
      <c r="A6" s="35">
        <v>2</v>
      </c>
      <c r="B6" s="43" t="s">
        <v>66</v>
      </c>
      <c r="C6" s="43" t="s">
        <v>67</v>
      </c>
      <c r="D6" s="44">
        <f t="shared" si="0"/>
        <v>0</v>
      </c>
      <c r="E6" s="44">
        <f t="shared" si="1"/>
        <v>0</v>
      </c>
      <c r="F6" s="44">
        <f t="shared" si="2"/>
        <v>0</v>
      </c>
      <c r="G6" s="44">
        <v>0</v>
      </c>
      <c r="H6" s="44">
        <v>0</v>
      </c>
      <c r="I6" s="44">
        <v>0</v>
      </c>
      <c r="J6" s="44">
        <v>0</v>
      </c>
      <c r="K6" s="44">
        <v>0</v>
      </c>
      <c r="L6" s="35"/>
    </row>
    <row r="7" ht="28" customHeight="1" spans="1:12">
      <c r="A7" s="35">
        <v>3</v>
      </c>
      <c r="B7" s="45" t="s">
        <v>51</v>
      </c>
      <c r="C7" s="122" t="s">
        <v>52</v>
      </c>
      <c r="D7" s="35">
        <f t="shared" si="0"/>
        <v>1115.77</v>
      </c>
      <c r="E7" s="35">
        <f t="shared" si="1"/>
        <v>357.56</v>
      </c>
      <c r="F7" s="35">
        <f t="shared" si="2"/>
        <v>758.21</v>
      </c>
      <c r="G7" s="35">
        <v>344.64</v>
      </c>
      <c r="H7" s="35">
        <v>689.28</v>
      </c>
      <c r="I7" s="35">
        <v>12.92</v>
      </c>
      <c r="J7" s="35">
        <v>30.16</v>
      </c>
      <c r="K7" s="35">
        <v>38.77</v>
      </c>
      <c r="L7" s="35"/>
    </row>
    <row r="8" ht="28" customHeight="1" spans="1:12">
      <c r="A8" s="46" t="s">
        <v>68</v>
      </c>
      <c r="B8" s="46"/>
      <c r="C8" s="46"/>
      <c r="D8" s="35">
        <f t="shared" ref="D8:K8" si="3">D5+D6+D7</f>
        <v>2231.54</v>
      </c>
      <c r="E8" s="35">
        <f t="shared" si="3"/>
        <v>715.12</v>
      </c>
      <c r="F8" s="35">
        <f t="shared" si="3"/>
        <v>1516.42</v>
      </c>
      <c r="G8" s="35">
        <f t="shared" si="3"/>
        <v>689.28</v>
      </c>
      <c r="H8" s="35">
        <f t="shared" si="3"/>
        <v>1378.56</v>
      </c>
      <c r="I8" s="35">
        <f t="shared" si="3"/>
        <v>25.84</v>
      </c>
      <c r="J8" s="35">
        <f t="shared" si="3"/>
        <v>60.32</v>
      </c>
      <c r="K8" s="35">
        <f t="shared" si="3"/>
        <v>77.54</v>
      </c>
      <c r="L8" s="35"/>
    </row>
    <row r="9" ht="14.25" spans="1:12">
      <c r="A9" s="47"/>
      <c r="B9" s="47"/>
      <c r="C9" s="47"/>
      <c r="D9" s="47"/>
      <c r="E9" s="47"/>
      <c r="F9" s="47"/>
      <c r="G9" s="47"/>
      <c r="H9" s="47"/>
      <c r="I9" s="48"/>
      <c r="J9" s="48"/>
      <c r="K9" s="48"/>
      <c r="L9" s="48"/>
    </row>
    <row r="10" ht="25" customHeight="1" spans="1:12">
      <c r="A10" s="47"/>
      <c r="B10" s="47"/>
      <c r="C10" s="47"/>
      <c r="D10" s="47"/>
      <c r="E10" s="47" t="s">
        <v>69</v>
      </c>
      <c r="F10" s="47"/>
      <c r="G10" s="47"/>
      <c r="H10" s="47"/>
      <c r="I10" s="47"/>
      <c r="J10" s="47"/>
      <c r="K10" s="47"/>
      <c r="L10" s="47"/>
    </row>
    <row r="11" ht="25" customHeight="1" spans="1:12">
      <c r="A11" s="47"/>
      <c r="B11" s="47"/>
      <c r="C11" s="47"/>
      <c r="D11" s="47"/>
      <c r="E11" s="47" t="s">
        <v>70</v>
      </c>
      <c r="F11" s="47"/>
      <c r="G11" s="47"/>
      <c r="H11" s="47"/>
      <c r="I11" s="47"/>
      <c r="J11" s="47"/>
      <c r="K11" s="47"/>
      <c r="L11" s="47"/>
    </row>
  </sheetData>
  <mergeCells count="11">
    <mergeCell ref="A1:L1"/>
    <mergeCell ref="A2:C2"/>
    <mergeCell ref="D3:F3"/>
    <mergeCell ref="G3:H3"/>
    <mergeCell ref="I3:J3"/>
    <mergeCell ref="A8:C8"/>
    <mergeCell ref="E10:L10"/>
    <mergeCell ref="E11:L11"/>
    <mergeCell ref="A3:A4"/>
    <mergeCell ref="B3:B4"/>
    <mergeCell ref="C3:C4"/>
  </mergeCells>
  <pageMargins left="0.75" right="0.75" top="1" bottom="1" header="0.5" footer="0.5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0"/>
  <sheetViews>
    <sheetView tabSelected="1" workbookViewId="0">
      <selection activeCell="K8" sqref="K8"/>
    </sheetView>
  </sheetViews>
  <sheetFormatPr defaultColWidth="9" defaultRowHeight="13.5"/>
  <cols>
    <col min="1" max="1" width="5" customWidth="1"/>
    <col min="2" max="2" width="7.5" customWidth="1"/>
    <col min="3" max="3" width="24.125" hidden="1" customWidth="1"/>
    <col min="4" max="5" width="9" hidden="1" customWidth="1"/>
    <col min="9" max="9" width="11" customWidth="1"/>
    <col min="11" max="11" width="10.75" customWidth="1"/>
    <col min="19" max="19" width="9.875" customWidth="1"/>
  </cols>
  <sheetData>
    <row r="1" ht="50" customHeight="1" spans="1:19">
      <c r="A1" s="1" t="s">
        <v>71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33"/>
      <c r="S1" s="23"/>
    </row>
    <row r="2" ht="14.25" spans="1:19">
      <c r="A2" s="2" t="s">
        <v>41</v>
      </c>
      <c r="B2" s="2"/>
      <c r="C2" s="3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33"/>
      <c r="S2" s="23"/>
    </row>
    <row r="3" ht="30" customHeight="1" spans="1:19">
      <c r="A3" s="4" t="s">
        <v>42</v>
      </c>
      <c r="B3" s="5" t="s">
        <v>56</v>
      </c>
      <c r="C3" s="5" t="s">
        <v>72</v>
      </c>
      <c r="D3" s="5" t="s">
        <v>73</v>
      </c>
      <c r="E3" s="5" t="s">
        <v>74</v>
      </c>
      <c r="F3" s="6" t="s">
        <v>75</v>
      </c>
      <c r="G3" s="7"/>
      <c r="H3" s="7"/>
      <c r="I3" s="7"/>
      <c r="J3" s="7"/>
      <c r="K3" s="24" t="s">
        <v>76</v>
      </c>
      <c r="L3" s="25" t="s">
        <v>77</v>
      </c>
      <c r="M3" s="25"/>
      <c r="N3" s="25"/>
      <c r="O3" s="25"/>
      <c r="P3" s="26" t="s">
        <v>78</v>
      </c>
      <c r="Q3" s="5" t="s">
        <v>75</v>
      </c>
      <c r="R3" s="34" t="s">
        <v>79</v>
      </c>
      <c r="S3" s="35" t="s">
        <v>80</v>
      </c>
    </row>
    <row r="4" ht="30" customHeight="1" spans="1:19">
      <c r="A4" s="4"/>
      <c r="B4" s="5"/>
      <c r="C4" s="5"/>
      <c r="D4" s="5"/>
      <c r="E4" s="5"/>
      <c r="F4" s="8" t="s">
        <v>81</v>
      </c>
      <c r="G4" s="9" t="s">
        <v>82</v>
      </c>
      <c r="H4" s="9" t="s">
        <v>83</v>
      </c>
      <c r="I4" s="9" t="s">
        <v>84</v>
      </c>
      <c r="J4" s="9" t="s">
        <v>85</v>
      </c>
      <c r="K4" s="24"/>
      <c r="L4" s="27" t="s">
        <v>16</v>
      </c>
      <c r="M4" s="27" t="s">
        <v>59</v>
      </c>
      <c r="N4" s="28" t="s">
        <v>17</v>
      </c>
      <c r="O4" s="29" t="s">
        <v>86</v>
      </c>
      <c r="P4" s="26"/>
      <c r="Q4" s="5"/>
      <c r="R4" s="34"/>
      <c r="S4" s="35"/>
    </row>
    <row r="5" ht="30" customHeight="1" spans="1:19">
      <c r="A5" s="10">
        <v>1</v>
      </c>
      <c r="B5" s="11" t="s">
        <v>49</v>
      </c>
      <c r="C5" s="123" t="s">
        <v>87</v>
      </c>
      <c r="D5" s="124" t="s">
        <v>50</v>
      </c>
      <c r="E5" s="11">
        <v>13974223461</v>
      </c>
      <c r="F5" s="13">
        <v>5425</v>
      </c>
      <c r="G5" s="13">
        <v>34</v>
      </c>
      <c r="H5" s="13">
        <v>230</v>
      </c>
      <c r="I5" s="13">
        <v>5850</v>
      </c>
      <c r="J5" s="13">
        <v>620</v>
      </c>
      <c r="K5" s="13">
        <f>SUM(F5:J5)</f>
        <v>12159</v>
      </c>
      <c r="L5" s="30">
        <v>1033.92</v>
      </c>
      <c r="M5" s="31">
        <v>43.08</v>
      </c>
      <c r="N5" s="31">
        <v>38.77</v>
      </c>
      <c r="O5" s="31">
        <f>233+233</f>
        <v>466</v>
      </c>
      <c r="P5" s="31">
        <f t="shared" ref="P5:P7" si="0">SUM(L5:O5)</f>
        <v>1581.77</v>
      </c>
      <c r="Q5" s="13">
        <f t="shared" ref="Q5:Q7" si="1">K5-P5</f>
        <v>10577.23</v>
      </c>
      <c r="R5" s="36">
        <v>167.32</v>
      </c>
      <c r="S5" s="10">
        <f t="shared" ref="S5:S7" si="2">Q5-R5</f>
        <v>10409.91</v>
      </c>
    </row>
    <row r="6" ht="30" customHeight="1" spans="1:19">
      <c r="A6" s="10">
        <v>2</v>
      </c>
      <c r="B6" s="11" t="s">
        <v>66</v>
      </c>
      <c r="C6" s="123" t="s">
        <v>88</v>
      </c>
      <c r="D6" s="11" t="s">
        <v>67</v>
      </c>
      <c r="E6" s="11">
        <v>13973632810</v>
      </c>
      <c r="F6" s="13">
        <v>5425</v>
      </c>
      <c r="G6" s="13">
        <v>34</v>
      </c>
      <c r="H6" s="13">
        <v>230</v>
      </c>
      <c r="I6" s="13">
        <v>5850</v>
      </c>
      <c r="J6" s="13">
        <v>1240</v>
      </c>
      <c r="K6" s="13">
        <f>SUM(F6:J6)</f>
        <v>12779</v>
      </c>
      <c r="L6" s="30">
        <v>0</v>
      </c>
      <c r="M6" s="30">
        <v>0</v>
      </c>
      <c r="N6" s="30">
        <v>0</v>
      </c>
      <c r="O6" s="30">
        <v>0</v>
      </c>
      <c r="P6" s="32">
        <f t="shared" si="0"/>
        <v>0</v>
      </c>
      <c r="Q6" s="13">
        <f t="shared" si="1"/>
        <v>12779</v>
      </c>
      <c r="R6" s="36">
        <v>233.37</v>
      </c>
      <c r="S6" s="10">
        <f t="shared" si="2"/>
        <v>12545.63</v>
      </c>
    </row>
    <row r="7" ht="30" customHeight="1" spans="1:19">
      <c r="A7" s="10">
        <v>3</v>
      </c>
      <c r="B7" s="11" t="s">
        <v>51</v>
      </c>
      <c r="C7" s="125" t="s">
        <v>89</v>
      </c>
      <c r="D7" s="126" t="s">
        <v>52</v>
      </c>
      <c r="E7" s="11">
        <v>15999689326</v>
      </c>
      <c r="F7" s="13">
        <v>5425</v>
      </c>
      <c r="G7" s="13">
        <v>34</v>
      </c>
      <c r="H7" s="13">
        <v>230</v>
      </c>
      <c r="I7" s="13">
        <v>5850</v>
      </c>
      <c r="J7" s="13">
        <v>620</v>
      </c>
      <c r="K7" s="13">
        <f>SUM(F7:J7)</f>
        <v>12159</v>
      </c>
      <c r="L7" s="30">
        <v>1033.92</v>
      </c>
      <c r="M7" s="31">
        <v>43.08</v>
      </c>
      <c r="N7" s="31">
        <v>38.77</v>
      </c>
      <c r="O7" s="31">
        <f>233+233</f>
        <v>466</v>
      </c>
      <c r="P7" s="31">
        <f t="shared" si="0"/>
        <v>1581.77</v>
      </c>
      <c r="Q7" s="13">
        <f t="shared" si="1"/>
        <v>10577.23</v>
      </c>
      <c r="R7" s="36">
        <v>167.32</v>
      </c>
      <c r="S7" s="10">
        <f t="shared" si="2"/>
        <v>10409.91</v>
      </c>
    </row>
    <row r="8" ht="30" customHeight="1" spans="1:19">
      <c r="A8" s="10" t="s">
        <v>6</v>
      </c>
      <c r="B8" s="10"/>
      <c r="C8" s="10"/>
      <c r="D8" s="10"/>
      <c r="E8" s="10"/>
      <c r="F8" s="13">
        <f>SUM(F5:F7)</f>
        <v>16275</v>
      </c>
      <c r="G8" s="13">
        <f>SUM(G5:G7)</f>
        <v>102</v>
      </c>
      <c r="H8" s="13">
        <f>SUM(H5:H7)</f>
        <v>690</v>
      </c>
      <c r="I8" s="13">
        <f>SUM(I5:I7)</f>
        <v>17550</v>
      </c>
      <c r="J8" s="13">
        <f t="shared" ref="J8:S8" si="3">SUM(J5:J7)</f>
        <v>2480</v>
      </c>
      <c r="K8" s="13">
        <f t="shared" si="3"/>
        <v>37097</v>
      </c>
      <c r="L8" s="13">
        <f t="shared" si="3"/>
        <v>2067.84</v>
      </c>
      <c r="M8" s="13">
        <f t="shared" si="3"/>
        <v>86.16</v>
      </c>
      <c r="N8" s="13">
        <f t="shared" si="3"/>
        <v>77.54</v>
      </c>
      <c r="O8" s="13">
        <f t="shared" si="3"/>
        <v>932</v>
      </c>
      <c r="P8" s="13">
        <f t="shared" si="3"/>
        <v>3163.54</v>
      </c>
      <c r="Q8" s="13">
        <f t="shared" si="3"/>
        <v>33933.46</v>
      </c>
      <c r="R8" s="13">
        <f t="shared" si="3"/>
        <v>568.01</v>
      </c>
      <c r="S8" s="13">
        <f t="shared" si="3"/>
        <v>33365.45</v>
      </c>
    </row>
    <row r="9" ht="14.25" spans="1:19">
      <c r="A9" s="16"/>
      <c r="B9" s="16"/>
      <c r="C9" s="16"/>
      <c r="D9" s="16"/>
      <c r="E9" s="16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33"/>
      <c r="S9" s="23"/>
    </row>
    <row r="10" ht="15" spans="1:19">
      <c r="A10" s="18" t="s">
        <v>90</v>
      </c>
      <c r="B10" s="19"/>
      <c r="C10" s="20"/>
      <c r="D10" s="21"/>
      <c r="E10" s="21"/>
      <c r="F10" s="22"/>
      <c r="G10" s="23"/>
      <c r="H10" s="23"/>
      <c r="I10" s="23"/>
      <c r="J10" s="23"/>
      <c r="K10" s="17"/>
      <c r="L10" s="17"/>
      <c r="M10" s="23" t="s">
        <v>91</v>
      </c>
      <c r="N10" s="17"/>
      <c r="O10" s="17"/>
      <c r="P10" s="17"/>
      <c r="Q10" s="17"/>
      <c r="R10" s="33"/>
      <c r="S10" s="23"/>
    </row>
  </sheetData>
  <mergeCells count="15">
    <mergeCell ref="A1:Q1"/>
    <mergeCell ref="A2:Q2"/>
    <mergeCell ref="F3:J3"/>
    <mergeCell ref="L3:O3"/>
    <mergeCell ref="A8:E8"/>
    <mergeCell ref="A3:A4"/>
    <mergeCell ref="B3:B4"/>
    <mergeCell ref="C3:C4"/>
    <mergeCell ref="D3:D4"/>
    <mergeCell ref="E3:E4"/>
    <mergeCell ref="K3:K4"/>
    <mergeCell ref="P3:P4"/>
    <mergeCell ref="Q3:Q4"/>
    <mergeCell ref="R3:R4"/>
    <mergeCell ref="S3:S4"/>
  </mergeCells>
  <pageMargins left="0.314583333333333" right="0.2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确认函</vt:lpstr>
      <vt:lpstr>公积金</vt:lpstr>
      <vt:lpstr>社会保险费用明细</vt:lpstr>
      <vt:lpstr>工资表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54035</dc:creator>
  <cp:lastModifiedBy>威诚保安 李祖庆</cp:lastModifiedBy>
  <dcterms:created xsi:type="dcterms:W3CDTF">2025-02-05T01:02:00Z</dcterms:created>
  <dcterms:modified xsi:type="dcterms:W3CDTF">2025-04-14T01:43:50Z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6016E376B0CB4BB8A281CDFB9924C519_13</vt:lpwstr>
  </property>
  <property fmtid="{D5CDD505-2E9C-101B-9397-08002B2CF9AE}" pid="3" name="KSOProductBuildVer">
    <vt:lpwstr>2052-12.1.0.20784</vt:lpwstr>
  </property>
</Properties>
</file>