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Sheet1" sheetId="1" r:id="rId1"/>
  </sheets>
  <definedNames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0945A96DDF948D3926CF256F6C94467" descr="474b86585a493aed5d6ed389449b4b5"/>
        <xdr:cNvPicPr/>
      </xdr:nvPicPr>
      <xdr:blipFill>
        <a:blip r:embed="rId1"/>
        <a:stretch>
          <a:fillRect/>
        </a:stretch>
      </xdr:blipFill>
      <xdr:spPr>
        <a:xfrm>
          <a:off x="0" y="0"/>
          <a:ext cx="3048000" cy="4572000"/>
        </a:xfrm>
        <a:prstGeom prst="rect">
          <a:avLst/>
        </a:prstGeom>
      </xdr:spPr>
    </xdr:pic>
  </etc:cellImage>
  <etc:cellImage>
    <xdr:pic>
      <xdr:nvPicPr>
        <xdr:cNvPr id="3" name="ID_118B7D23F7404399B40C7C32C40315BF" descr="0b2f0c372597dfa4ad871f8fe5e27db"/>
        <xdr:cNvPicPr/>
      </xdr:nvPicPr>
      <xdr:blipFill>
        <a:blip r:embed="rId2"/>
        <a:stretch>
          <a:fillRect/>
        </a:stretch>
      </xdr:blipFill>
      <xdr:spPr>
        <a:xfrm>
          <a:off x="0" y="0"/>
          <a:ext cx="4282440" cy="6096000"/>
        </a:xfrm>
        <a:prstGeom prst="rect">
          <a:avLst/>
        </a:prstGeom>
      </xdr:spPr>
    </xdr:pic>
  </etc:cellImage>
  <etc:cellImage>
    <xdr:pic>
      <xdr:nvPicPr>
        <xdr:cNvPr id="6" name="ID_73A54DDD296B49869F0C4A220BF893AC" descr="59d115aed38fb3c5e7a3bf9b39cbdea"/>
        <xdr:cNvPicPr/>
      </xdr:nvPicPr>
      <xdr:blipFill>
        <a:blip r:embed="rId3"/>
        <a:stretch>
          <a:fillRect/>
        </a:stretch>
      </xdr:blipFill>
      <xdr:spPr>
        <a:xfrm>
          <a:off x="0" y="0"/>
          <a:ext cx="3048000" cy="4572000"/>
        </a:xfrm>
        <a:prstGeom prst="rect">
          <a:avLst/>
        </a:prstGeom>
      </xdr:spPr>
    </xdr:pic>
  </etc:cellImage>
  <etc:cellImage>
    <xdr:pic>
      <xdr:nvPicPr>
        <xdr:cNvPr id="7" name="ID_61E66520E924413786D126ED5F3E10DB" descr="c2211827e7003aaed718aec585e4f3e"/>
        <xdr:cNvPicPr/>
      </xdr:nvPicPr>
      <xdr:blipFill>
        <a:blip r:embed="rId4"/>
        <a:stretch>
          <a:fillRect/>
        </a:stretch>
      </xdr:blipFill>
      <xdr:spPr>
        <a:xfrm>
          <a:off x="0" y="0"/>
          <a:ext cx="3048000" cy="4572000"/>
        </a:xfrm>
        <a:prstGeom prst="rect">
          <a:avLst/>
        </a:prstGeom>
      </xdr:spPr>
    </xdr:pic>
  </etc:cellImage>
  <etc:cellImage>
    <xdr:pic>
      <xdr:nvPicPr>
        <xdr:cNvPr id="8" name="ID_5368B61C5930404B88EFED2C8A11E56B" descr="0002bd00caaefa33645fdc3c9c14520"/>
        <xdr:cNvPicPr/>
      </xdr:nvPicPr>
      <xdr:blipFill>
        <a:blip r:embed="rId5"/>
        <a:stretch>
          <a:fillRect/>
        </a:stretch>
      </xdr:blipFill>
      <xdr:spPr>
        <a:xfrm>
          <a:off x="0" y="0"/>
          <a:ext cx="6096000" cy="6096000"/>
        </a:xfrm>
        <a:prstGeom prst="rect">
          <a:avLst/>
        </a:prstGeom>
      </xdr:spPr>
    </xdr:pic>
  </etc:cellImage>
  <etc:cellImage>
    <xdr:pic>
      <xdr:nvPicPr>
        <xdr:cNvPr id="9" name="ID_8F90C71A249A438491D463DCA100295E" descr="3b8709c7369507caf302636aef29cd7"/>
        <xdr:cNvPicPr/>
      </xdr:nvPicPr>
      <xdr:blipFill>
        <a:blip r:embed="rId6"/>
        <a:stretch>
          <a:fillRect/>
        </a:stretch>
      </xdr:blipFill>
      <xdr:spPr>
        <a:xfrm>
          <a:off x="0" y="0"/>
          <a:ext cx="5715000" cy="5394960"/>
        </a:xfrm>
        <a:prstGeom prst="rect">
          <a:avLst/>
        </a:prstGeom>
      </xdr:spPr>
    </xdr:pic>
  </etc:cellImage>
  <etc:cellImage>
    <xdr:pic>
      <xdr:nvPicPr>
        <xdr:cNvPr id="10" name="ID_69586003A89B4927B5368AA37C6E3FB8" descr="522ac8750b7f51d2ba3b16d43293a66"/>
        <xdr:cNvPicPr/>
      </xdr:nvPicPr>
      <xdr:blipFill>
        <a:blip r:embed="rId7"/>
        <a:stretch>
          <a:fillRect/>
        </a:stretch>
      </xdr:blipFill>
      <xdr:spPr>
        <a:xfrm>
          <a:off x="0" y="0"/>
          <a:ext cx="3048000" cy="4572000"/>
        </a:xfrm>
        <a:prstGeom prst="rect">
          <a:avLst/>
        </a:prstGeom>
      </xdr:spPr>
    </xdr:pic>
  </etc:cellImage>
  <etc:cellImage>
    <xdr:pic>
      <xdr:nvPicPr>
        <xdr:cNvPr id="11" name="ID_91D33C9A178E46BF9B296F46F03E7C8F" descr="7d37e9723cc8ca1b22dc0a6cf294cff"/>
        <xdr:cNvPicPr/>
      </xdr:nvPicPr>
      <xdr:blipFill>
        <a:blip r:embed="rId8"/>
        <a:stretch>
          <a:fillRect/>
        </a:stretch>
      </xdr:blipFill>
      <xdr:spPr>
        <a:xfrm>
          <a:off x="0" y="0"/>
          <a:ext cx="8229600" cy="8229600"/>
        </a:xfrm>
        <a:prstGeom prst="rect">
          <a:avLst/>
        </a:prstGeom>
      </xdr:spPr>
    </xdr:pic>
  </etc:cellImage>
  <etc:cellImage>
    <xdr:pic>
      <xdr:nvPicPr>
        <xdr:cNvPr id="12" name="ID_434021806F354642B7D1DA085D8A8126" descr="2d5816fc03e98ecb0c56e8fddc892df"/>
        <xdr:cNvPicPr/>
      </xdr:nvPicPr>
      <xdr:blipFill>
        <a:blip r:embed="rId9"/>
        <a:stretch>
          <a:fillRect/>
        </a:stretch>
      </xdr:blipFill>
      <xdr:spPr>
        <a:xfrm>
          <a:off x="0" y="0"/>
          <a:ext cx="6705600" cy="10058400"/>
        </a:xfrm>
        <a:prstGeom prst="rect">
          <a:avLst/>
        </a:prstGeom>
      </xdr:spPr>
    </xdr:pic>
  </etc:cellImage>
  <etc:cellImage>
    <xdr:pic>
      <xdr:nvPicPr>
        <xdr:cNvPr id="13" name="ID_EDCD960FEE3445A5BC8936A660730851" descr="faecfb6bcf49eeaf5f34c778f843f60"/>
        <xdr:cNvPicPr/>
      </xdr:nvPicPr>
      <xdr:blipFill>
        <a:blip r:embed="rId10"/>
        <a:stretch>
          <a:fillRect/>
        </a:stretch>
      </xdr:blipFill>
      <xdr:spPr>
        <a:xfrm>
          <a:off x="0" y="0"/>
          <a:ext cx="3307080" cy="4145280"/>
        </a:xfrm>
        <a:prstGeom prst="rect">
          <a:avLst/>
        </a:prstGeom>
      </xdr:spPr>
    </xdr:pic>
  </etc:cellImage>
  <etc:cellImage>
    <xdr:pic>
      <xdr:nvPicPr>
        <xdr:cNvPr id="14" name="ID_14C2978BE2984E989F6454BF21AFC167" descr="2b31b73b7bd43f6dce5d61473556eb0"/>
        <xdr:cNvPicPr/>
      </xdr:nvPicPr>
      <xdr:blipFill>
        <a:blip r:embed="rId11"/>
        <a:stretch>
          <a:fillRect/>
        </a:stretch>
      </xdr:blipFill>
      <xdr:spPr>
        <a:xfrm>
          <a:off x="0" y="0"/>
          <a:ext cx="7802880" cy="8092440"/>
        </a:xfrm>
        <a:prstGeom prst="rect">
          <a:avLst/>
        </a:prstGeom>
      </xdr:spPr>
    </xdr:pic>
  </etc:cellImage>
  <etc:cellImage>
    <xdr:pic>
      <xdr:nvPicPr>
        <xdr:cNvPr id="16" name="ID_27B20C70ED97408CBBB076FFB20B2299" descr="84097ece11ef6d903ef855b875e9a7f"/>
        <xdr:cNvPicPr/>
      </xdr:nvPicPr>
      <xdr:blipFill>
        <a:blip r:embed="rId12"/>
        <a:stretch>
          <a:fillRect/>
        </a:stretch>
      </xdr:blipFill>
      <xdr:spPr>
        <a:xfrm>
          <a:off x="0" y="0"/>
          <a:ext cx="10058400" cy="7546975"/>
        </a:xfrm>
        <a:prstGeom prst="rect">
          <a:avLst/>
        </a:prstGeom>
      </xdr:spPr>
    </xdr:pic>
  </etc:cellImage>
  <etc:cellImage>
    <xdr:pic>
      <xdr:nvPicPr>
        <xdr:cNvPr id="17" name="ID_A01ED0D6314449DB8096940EC03A04C8" descr="40b1f0a511b88a591c6d8188d1c46a4"/>
        <xdr:cNvPicPr/>
      </xdr:nvPicPr>
      <xdr:blipFill>
        <a:blip r:embed="rId13"/>
        <a:stretch>
          <a:fillRect/>
        </a:stretch>
      </xdr:blipFill>
      <xdr:spPr>
        <a:xfrm>
          <a:off x="0" y="0"/>
          <a:ext cx="3810000" cy="5463540"/>
        </a:xfrm>
        <a:prstGeom prst="rect">
          <a:avLst/>
        </a:prstGeom>
      </xdr:spPr>
    </xdr:pic>
  </etc:cellImage>
  <etc:cellImage>
    <xdr:pic>
      <xdr:nvPicPr>
        <xdr:cNvPr id="19" name="ID_677F1D4EDC124C5BAC3AE361AD5411E9" descr="9085c0881ae89e203902e867e724515"/>
        <xdr:cNvPicPr/>
      </xdr:nvPicPr>
      <xdr:blipFill>
        <a:blip r:embed="rId14"/>
        <a:stretch>
          <a:fillRect/>
        </a:stretch>
      </xdr:blipFill>
      <xdr:spPr>
        <a:xfrm>
          <a:off x="0" y="0"/>
          <a:ext cx="9814560" cy="97536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<sst xmlns="http://schemas.openxmlformats.org/spreadsheetml/2006/main" count="52" uniqueCount="41">
  <si>
    <t>辅警服装采购明细清单</t>
  </si>
  <si>
    <t>序号</t>
  </si>
  <si>
    <t>产品</t>
  </si>
  <si>
    <t>参数</t>
  </si>
  <si>
    <t>图片</t>
  </si>
  <si>
    <t>单位</t>
  </si>
  <si>
    <t>单价</t>
  </si>
  <si>
    <t>数量</t>
  </si>
  <si>
    <t>小计/元</t>
  </si>
  <si>
    <t>夏执勤服</t>
  </si>
  <si>
    <r>
      <rPr>
        <sz val="11"/>
        <color theme="1"/>
        <rFont val="宋体"/>
        <charset val="134"/>
        <scheme val="minor"/>
      </rPr>
      <t>蓝色涤棉纤维含量含棉60%聚酯纤维30%莱赛尔纤维20%，织物密度根/10经向580，纬向
320，单位面积质量g/</t>
    </r>
    <r>
      <rPr>
        <sz val="11"/>
        <color theme="1"/>
        <rFont val="SimSun"/>
        <charset val="134"/>
      </rPr>
      <t>㎡</t>
    </r>
    <r>
      <rPr>
        <sz val="11"/>
        <color theme="1"/>
        <rFont val="Arial"/>
        <charset val="134"/>
      </rPr>
      <t>≥</t>
    </r>
    <r>
      <rPr>
        <sz val="11"/>
        <color theme="1"/>
        <rFont val="宋体"/>
        <charset val="134"/>
        <scheme val="minor"/>
      </rPr>
      <t>140，耐水色牢度变色4级沾色4级，耐汗渍色牢度：
酸性变色≥3级，沾色≥3级，碱性变色≥3级，和沾色≥3级，耐皂洗色牢度:变色和沾色；≥3级，异味：无异味；耐摩檫色牢度:干摩≥3、湿摩≥3级，可分解致癌芳香胺染料mg/Kg：≦20，甲醛mg/Kg：未检出。</t>
    </r>
  </si>
  <si>
    <t>套</t>
  </si>
  <si>
    <t>秋执勤服</t>
  </si>
  <si>
    <t>纤维含量：绵羊毛70%，聚酯纤维25%，氨纶5%
纱线线密度：经向≥67，纬向≥33织物密度：经向≥390根/10cm,纬向300根≥/10cm
单位面积质量：≥190g/㎡断裂强力：经向≥600，纬向≥300
撕破强力：经向≥23  纬向≥26，耐汗渍色牢度：酸性变色≥3-4，沾色≥3-4，碱性变色≥3-4，沾色≥3-4，耐摩擦色牢度：干摩擦≥3-4，湿摩擦≥3
耐皂洗色牢度：变色≥3-4，沾色≥3-4，耐光色牢度：≥4，PH值：4.0-8.5
甲醛：不得含有，可分解致癌芳香胺染料：不得含有，抗起毛起球性：≥3-4。</t>
  </si>
  <si>
    <t>秋常服</t>
  </si>
  <si>
    <r>
      <rPr>
        <sz val="12"/>
        <color rgb="FF000000"/>
        <rFont val="宋体"/>
        <charset val="134"/>
      </rPr>
      <t>梳毛涤单面哔叽，毛70%涤26%(含导电丝)氨纶4%，经纱12.5tex×2,纬纱12.5tex×2,单位面积质量193g/㎡，颜色为藏蓝</t>
    </r>
  </si>
  <si>
    <t>制式长袖</t>
  </si>
  <si>
    <t>蓝色涤棉纤维含量含棉60%聚酯纤维30%莱赛尔纤维20%，织物密度根/10经向580，纬向
320，单位面积质量g/㎡≥140，耐水色牢度变色4级沾色4级，耐汗渍色牢度：
酸性变色≥3级，沾色≥3级，碱性变色≥3级，和沾色≥3级，耐皂洗色牢度:变色和沾色；≥3级，异味：无异味；耐摩檫色牢度:干摩≥3、湿摩≥3级，可分解致癌芳香胺染料mg/Kg：≦20，甲醛mg/Kg：未检出。</t>
  </si>
  <si>
    <t>件</t>
  </si>
  <si>
    <t>夏裤</t>
  </si>
  <si>
    <r>
      <rPr>
        <sz val="12"/>
        <color rgb="FF000000"/>
        <rFont val="宋体"/>
        <charset val="134"/>
      </rPr>
      <t>精梳毛涤素花呢，毛50%、涤50%(含导电丝)，经纱9.1tex×2,纬纱16.7tex,单位面积质量145g/㎡, 颜色为藏蓝色。</t>
    </r>
  </si>
  <si>
    <t>条</t>
  </si>
  <si>
    <t>秋裤</t>
  </si>
  <si>
    <t>冬执勤服</t>
  </si>
  <si>
    <t>纤维含量：绵羊毛70%，聚酯纤维25%，氨纶5%
纱线线密度：经向≥70，纬向≥37，机织物密度：经向≥490根/10cm,纬向≥360根/10cm，单位面积质量：≥200g/㎡，断裂强力：经向≥720，纬向≥310
撕破强力：经向≥30 纬向≥30，耐汗渍色牢度：酸性变色≥3-4，沾色≥3-4，碱性变色≥3-4，沾色≥3-4，耐摩擦色牢度：干摩擦≥3-4，湿摩擦≥3
耐皂洗色牢度：变色≥3-4，沾色≥3-4，耐光色牢度：≥4，PH值：4.0-8.5
甲醛：不得含有，可分解致癌芳香胺染料：不得含有，抗起毛起球性：≥3-4</t>
  </si>
  <si>
    <t>夏特警服</t>
  </si>
  <si>
    <t xml:space="preserve">面料成份：棉35%±5%，聚酯纤维65%±5%；
2、 PH值4-8,耐酸汗渍色牢度≥4级，耐碱汗渍色牢度≥4级，耐水色牢度≥4级，耐摩擦色牢度≥3级，耐皂洗色牢度≥4级，耐光色牢度＞4,质量196±5g/㎡;
3、纱线线密度（允许偏离±5）:经纱13.9tex×2、纬纱29.2tex，织物密度（允许偏离±5根/10cm）：经向440根/10cm、纬向220根/10cm,断裂强力:经向≥1400N,纬向≥740N,撕破强力:经向≥95N,纬向≥40N；
4、夏特警服款式应符合公安部对99式特警作战服的款式要求；
</t>
  </si>
  <si>
    <t>秋特警服</t>
  </si>
  <si>
    <t xml:space="preserve">1、材质：进口TPP 混纺格子布 材质成分：进口 TPP65% ，棉 20% ，聚酯纤维 15%
2、颜色：藏青色 结合了欧美等国际警用作战服的款式和优点                                3、衣服 40 多个细节枣钉让衣服更加牢固，挽袖设计应对多变天气。
4、进口TPP 混纺面料制作，经过耐磨，防尘，抗撕拉，防褪色处理。
5、 弹力修身，舒适柔软，防静电，透气，经久耐穿，裆部立体多边形裁剪保持牢固同时避免卡档。
6、采用高韧性走线缝制，线脚工整细密，坚固牢靠，多达。
独特的84 片立体剪裁工艺，使版型更加立体，层次感更加鲜明丰富。
罗纹加固线处理，持久不易变形，穿着舒适合体。
7、上衣及裤子都不含可分解致癌芳香胺染料。
8、耐海水色牢度（上衣/裤子）：变色为4-5级，沾色锦纶≥4级，沾色羊毛≥4级。
9、耐光、汗复合色牢度（上衣/裤子）：上衣和裤子酸、碱均≥4级。
10、面料起球（上衣/裤子）：≥4级。
11、裤后裆缝接缝强力：面料≥583N
12、撕破强力（上衣/裤子）：经向≥60N、纬向≥93N
13、透气率（上衣/裤子）：≥50mm/s。
14、上衣和裤子均无异味。
注：投标时提供第三方检测机构出具的检测告复印件佐证第7-14项技术参数
</t>
  </si>
  <si>
    <t>冬特警棉袄</t>
  </si>
  <si>
    <t>藏青色速干面料，尼龙氨纶成分，速干，弹力，耐磨擦，不掉色，防风，防皱，抗撕拉，内有棉内胆保暖御寒优点，设计了模块化立体储物兜明暗兜可携带多种装备，外观美观，负载量大，平行三线缝制工艺，质感，实用，可适应高强度训练及恶劣环境。断裂强力（N）经向≥500,纬向≥300，撕破强力（N）经向≥90，纬向≥50，</t>
  </si>
  <si>
    <t>执勤帽</t>
  </si>
  <si>
    <r>
      <rPr>
        <sz val="11"/>
        <color theme="1"/>
        <rFont val="宋体"/>
        <charset val="134"/>
        <scheme val="minor"/>
      </rPr>
      <t>黑色精梳涤棉芳纶格子布含棉35%，涤纶65%，抗撕拉，耐磨，依照标准GA322-2010《警帽便帽》，单位面积质量</t>
    </r>
    <r>
      <rPr>
        <sz val="11"/>
        <color theme="1"/>
        <rFont val="Arial"/>
        <charset val="134"/>
      </rPr>
      <t>≥</t>
    </r>
    <r>
      <rPr>
        <sz val="11"/>
        <color theme="1"/>
        <rFont val="宋体"/>
        <charset val="134"/>
        <scheme val="minor"/>
      </rPr>
      <t>180g/</t>
    </r>
    <r>
      <rPr>
        <sz val="11"/>
        <color theme="1"/>
        <rFont val="SimSun"/>
        <charset val="134"/>
      </rPr>
      <t>㎡</t>
    </r>
    <r>
      <rPr>
        <sz val="11"/>
        <color theme="1"/>
        <rFont val="宋体"/>
        <charset val="134"/>
        <scheme val="minor"/>
      </rPr>
      <t>,织物密度420*200根/10cm.</t>
    </r>
  </si>
  <si>
    <t>顶</t>
  </si>
  <si>
    <t>大檐帽</t>
  </si>
  <si>
    <t>符合公安GA2018公安部大檐帽标准，含大檐帽</t>
  </si>
  <si>
    <t>领带</t>
  </si>
  <si>
    <t>警用服饰领带、依照标准：GA282-2009
警用服饰领带卡、依照标准：GA283-2001</t>
  </si>
  <si>
    <t>标志</t>
  </si>
  <si>
    <t>软肩章、布胸牌、布胸号、袖章、领徽、
硬肩章，金属胸牌，金属胸号。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</si>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</sst>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SimSun"/>
      <charset val="134"/>
    </font>
    <font>
      <sz val="11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0" borderId="1" xfId="0" applyFont="1" applyBorder="1" applyAlignment="1">
      <alignment horizontal="justify" vertical="center"/>
    </xf>
    <xf numFmtId="0" fontId="0" fillId="0" borderId="1" xfId="0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"/>
  <sheetViews>
    <sheetView tabSelected="1" workbookViewId="0">
      <pane ySplit="2" topLeftCell="A16" activePane="bottomLeft" state="frozen"/>
      <selection/>
      <selection pane="bottomLeft" activeCell="K4" sqref="K4"/>
    </sheetView>
  </sheetViews>
  <sheetFormatPr defaultColWidth="8.88888888888889" defaultRowHeight="17.4" outlineLevelCol="7"/>
  <cols>
    <col min="1" max="1" width="6.44444444444444" style="2" customWidth="1"/>
    <col min="2" max="2" width="16.3333333333333" customWidth="1"/>
    <col min="3" max="3" width="37.5555555555556" customWidth="1"/>
    <col min="4" max="4" width="25.4444444444444" customWidth="1"/>
    <col min="5" max="5" width="10.2222222222222" style="3" customWidth="1"/>
    <col min="6" max="6" width="10.6666666666667" customWidth="1"/>
    <col min="7" max="7" width="10.8888888888889" customWidth="1"/>
    <col min="8" max="8" width="14.5555555555556" style="2" customWidth="1"/>
  </cols>
  <sheetData>
    <row r="1" ht="34" customHeight="1" spans="1:8">
      <c r="A1" s="1" t="s">
        <v>0</v>
      </c>
      <c r="B1" s="1"/>
      <c r="C1" s="1"/>
      <c r="D1" s="1"/>
      <c r="E1" s="4"/>
      <c r="F1" s="1"/>
      <c r="G1" s="1"/>
      <c r="H1" s="1"/>
    </row>
    <row r="2" s="1" customFormat="1" ht="27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ht="205.2" spans="1:8">
      <c r="A3" s="6">
        <v>1</v>
      </c>
      <c r="B3" s="7" t="s">
        <v>9</v>
      </c>
      <c r="C3" s="8" t="s">
        <v>10</v>
      </c>
      <c r="D3" s="9" t="str">
        <f>_xlfn.DISPIMG("ID_20945A96DDF948D3926CF256F6C94467",1)</f>
        <v>=DISPIMG("ID_20945A96DDF948D3926CF256F6C94467",1)</v>
      </c>
      <c r="E3" s="6" t="s">
        <v>11</v>
      </c>
      <c r="F3" s="7">
        <v>220</v>
      </c>
      <c r="G3" s="7">
        <v>67</v>
      </c>
      <c r="H3" s="6">
        <f>F3*G3</f>
        <v>14740</v>
      </c>
    </row>
    <row r="4" ht="216" spans="1:8">
      <c r="A4" s="6">
        <v>2</v>
      </c>
      <c r="B4" s="7" t="s">
        <v>12</v>
      </c>
      <c r="C4" s="10" t="s">
        <v>13</v>
      </c>
      <c r="D4" s="9" t="str">
        <f>_xlfn.DISPIMG("ID_118B7D23F7404399B40C7C32C40315BF",1)</f>
        <v>=DISPIMG("ID_118B7D23F7404399B40C7C32C40315BF",1)</v>
      </c>
      <c r="E4" s="6" t="s">
        <v>11</v>
      </c>
      <c r="F4" s="7">
        <v>350</v>
      </c>
      <c r="G4" s="7">
        <v>67</v>
      </c>
      <c r="H4" s="6">
        <f t="shared" ref="H4:H16" si="0">F4*G4</f>
        <v>23450</v>
      </c>
    </row>
    <row r="5" ht="118" customHeight="1" spans="1:8">
      <c r="A5" s="6">
        <v>3</v>
      </c>
      <c r="B5" s="7" t="s">
        <v>14</v>
      </c>
      <c r="C5" s="11" t="s">
        <v>15</v>
      </c>
      <c r="D5" s="9" t="str">
        <f>_xlfn.DISPIMG("ID_73A54DDD296B49869F0C4A220BF893AC",1)</f>
        <v>=DISPIMG("ID_73A54DDD296B49869F0C4A220BF893AC",1)</v>
      </c>
      <c r="E5" s="6" t="s">
        <v>11</v>
      </c>
      <c r="F5" s="7">
        <v>430</v>
      </c>
      <c r="G5" s="7">
        <v>2</v>
      </c>
      <c r="H5" s="6">
        <f t="shared" si="0"/>
        <v>860</v>
      </c>
    </row>
    <row r="6" ht="158" customHeight="1" spans="1:8">
      <c r="A6" s="6">
        <v>4</v>
      </c>
      <c r="B6" s="7" t="s">
        <v>16</v>
      </c>
      <c r="C6" s="12" t="s">
        <v>17</v>
      </c>
      <c r="D6" s="9" t="str">
        <f>_xlfn.DISPIMG("ID_61E66520E924413786D126ED5F3E10DB",1)</f>
        <v>=DISPIMG("ID_61E66520E924413786D126ED5F3E10DB",1)</v>
      </c>
      <c r="E6" s="6" t="s">
        <v>18</v>
      </c>
      <c r="F6" s="7">
        <v>80</v>
      </c>
      <c r="G6" s="7">
        <v>2</v>
      </c>
      <c r="H6" s="6">
        <f t="shared" si="0"/>
        <v>160</v>
      </c>
    </row>
    <row r="7" ht="95" customHeight="1" spans="1:8">
      <c r="A7" s="6">
        <v>5</v>
      </c>
      <c r="B7" s="7" t="s">
        <v>19</v>
      </c>
      <c r="C7" s="13" t="s">
        <v>20</v>
      </c>
      <c r="D7" s="9" t="str">
        <f>_xlfn.DISPIMG("ID_5368B61C5930404B88EFED2C8A11E56B",1)</f>
        <v>=DISPIMG("ID_5368B61C5930404B88EFED2C8A11E56B",1)</v>
      </c>
      <c r="E7" s="6" t="s">
        <v>21</v>
      </c>
      <c r="F7" s="7">
        <v>130</v>
      </c>
      <c r="G7" s="7">
        <v>1</v>
      </c>
      <c r="H7" s="6">
        <f t="shared" si="0"/>
        <v>130</v>
      </c>
    </row>
    <row r="8" ht="216" spans="1:8">
      <c r="A8" s="6">
        <v>6</v>
      </c>
      <c r="B8" s="7" t="s">
        <v>22</v>
      </c>
      <c r="C8" s="10" t="s">
        <v>13</v>
      </c>
      <c r="D8" s="9" t="str">
        <f>_xlfn.DISPIMG("ID_8F90C71A249A438491D463DCA100295E",1)</f>
        <v>=DISPIMG("ID_8F90C71A249A438491D463DCA100295E",1)</v>
      </c>
      <c r="E8" s="6" t="s">
        <v>21</v>
      </c>
      <c r="F8" s="7">
        <v>150</v>
      </c>
      <c r="G8" s="7">
        <v>1</v>
      </c>
      <c r="H8" s="6">
        <f t="shared" si="0"/>
        <v>150</v>
      </c>
    </row>
    <row r="9" ht="205.2" spans="1:8">
      <c r="A9" s="6">
        <v>7</v>
      </c>
      <c r="B9" s="7" t="s">
        <v>23</v>
      </c>
      <c r="C9" s="10" t="s">
        <v>24</v>
      </c>
      <c r="D9" s="9" t="str">
        <f>_xlfn.DISPIMG("ID_69586003A89B4927B5368AA37C6E3FB8",1)</f>
        <v>=DISPIMG("ID_69586003A89B4927B5368AA37C6E3FB8",1)</v>
      </c>
      <c r="E9" s="6" t="s">
        <v>11</v>
      </c>
      <c r="F9" s="7">
        <v>498</v>
      </c>
      <c r="G9" s="7">
        <v>142</v>
      </c>
      <c r="H9" s="6">
        <f t="shared" si="0"/>
        <v>70716</v>
      </c>
    </row>
    <row r="10" ht="216" spans="1:8">
      <c r="A10" s="6">
        <v>8</v>
      </c>
      <c r="B10" s="7" t="s">
        <v>25</v>
      </c>
      <c r="C10" s="12" t="s">
        <v>26</v>
      </c>
      <c r="D10" s="9" t="str">
        <f>_xlfn.DISPIMG("ID_91D33C9A178E46BF9B296F46F03E7C8F",1)</f>
        <v>=DISPIMG("ID_91D33C9A178E46BF9B296F46F03E7C8F",1)</v>
      </c>
      <c r="E10" s="6" t="s">
        <v>11</v>
      </c>
      <c r="F10" s="7">
        <v>280</v>
      </c>
      <c r="G10" s="7">
        <v>11</v>
      </c>
      <c r="H10" s="6">
        <f t="shared" si="0"/>
        <v>3080</v>
      </c>
    </row>
    <row r="11" ht="409.5" spans="1:8">
      <c r="A11" s="6">
        <v>9</v>
      </c>
      <c r="B11" s="7" t="s">
        <v>27</v>
      </c>
      <c r="C11" s="12" t="s">
        <v>28</v>
      </c>
      <c r="D11" s="9" t="str">
        <f>_xlfn.DISPIMG("ID_434021806F354642B7D1DA085D8A8126",1)</f>
        <v>=DISPIMG("ID_434021806F354642B7D1DA085D8A8126",1)</v>
      </c>
      <c r="E11" s="6" t="s">
        <v>11</v>
      </c>
      <c r="F11" s="7">
        <v>360</v>
      </c>
      <c r="G11" s="7">
        <v>11</v>
      </c>
      <c r="H11" s="6">
        <f t="shared" si="0"/>
        <v>3960</v>
      </c>
    </row>
    <row r="12" ht="171.75" spans="1:8">
      <c r="A12" s="6">
        <v>10</v>
      </c>
      <c r="B12" s="7" t="s">
        <v>29</v>
      </c>
      <c r="C12" s="10" t="s">
        <v>30</v>
      </c>
      <c r="D12" s="9" t="str">
        <f>_xlfn.DISPIMG("ID_EDCD960FEE3445A5BC8936A660730851",1)</f>
        <v>=DISPIMG("ID_EDCD960FEE3445A5BC8936A660730851",1)</v>
      </c>
      <c r="E12" s="6" t="s">
        <v>18</v>
      </c>
      <c r="F12" s="7">
        <v>400</v>
      </c>
      <c r="G12" s="7">
        <v>25</v>
      </c>
      <c r="H12" s="6">
        <f t="shared" si="0"/>
        <v>10000</v>
      </c>
    </row>
    <row r="13" ht="142.4" spans="1:8">
      <c r="A13" s="6">
        <v>11</v>
      </c>
      <c r="B13" s="7" t="s">
        <v>31</v>
      </c>
      <c r="C13" s="14" t="s">
        <v>32</v>
      </c>
      <c r="D13" s="9" t="str">
        <f>_xlfn.DISPIMG("ID_14C2978BE2984E989F6454BF21AFC167",1)</f>
        <v>=DISPIMG("ID_14C2978BE2984E989F6454BF21AFC167",1)</v>
      </c>
      <c r="E13" s="6" t="s">
        <v>33</v>
      </c>
      <c r="F13" s="7">
        <v>35</v>
      </c>
      <c r="G13" s="7">
        <v>167</v>
      </c>
      <c r="H13" s="6">
        <f t="shared" si="0"/>
        <v>5845</v>
      </c>
    </row>
    <row r="14" ht="103.5" spans="1:8">
      <c r="A14" s="6">
        <v>12</v>
      </c>
      <c r="B14" s="7" t="s">
        <v>34</v>
      </c>
      <c r="C14" s="12" t="s">
        <v>35</v>
      </c>
      <c r="D14" s="9" t="str">
        <f>_xlfn.DISPIMG("ID_27B20C70ED97408CBBB076FFB20B2299",1)</f>
        <v>=DISPIMG("ID_27B20C70ED97408CBBB076FFB20B2299",1)</v>
      </c>
      <c r="E14" s="6" t="s">
        <v>33</v>
      </c>
      <c r="F14" s="7">
        <v>55</v>
      </c>
      <c r="G14" s="7">
        <v>27</v>
      </c>
      <c r="H14" s="6">
        <f t="shared" si="0"/>
        <v>1485</v>
      </c>
    </row>
    <row r="15" ht="196.25" spans="1:8">
      <c r="A15" s="6">
        <v>13</v>
      </c>
      <c r="B15" s="7" t="s">
        <v>36</v>
      </c>
      <c r="C15" s="12" t="s">
        <v>37</v>
      </c>
      <c r="D15" s="9" t="str">
        <f>_xlfn.DISPIMG("ID_A01ED0D6314449DB8096940EC03A04C8",1)</f>
        <v>=DISPIMG("ID_A01ED0D6314449DB8096940EC03A04C8",1)</v>
      </c>
      <c r="E15" s="6" t="s">
        <v>21</v>
      </c>
      <c r="F15" s="7">
        <v>27</v>
      </c>
      <c r="G15" s="7">
        <v>2</v>
      </c>
      <c r="H15" s="6">
        <f t="shared" si="0"/>
        <v>54</v>
      </c>
    </row>
    <row r="16" ht="136.55" spans="1:8">
      <c r="A16" s="6">
        <v>14</v>
      </c>
      <c r="B16" s="7" t="s">
        <v>38</v>
      </c>
      <c r="C16" s="12" t="s">
        <v>39</v>
      </c>
      <c r="D16" s="9" t="str">
        <f>_xlfn.DISPIMG("ID_677F1D4EDC124C5BAC3AE361AD5411E9",1)</f>
        <v>=DISPIMG("ID_677F1D4EDC124C5BAC3AE361AD5411E9",1)</v>
      </c>
      <c r="E16" s="6" t="s">
        <v>11</v>
      </c>
      <c r="F16" s="7">
        <v>27</v>
      </c>
      <c r="G16" s="7">
        <v>160</v>
      </c>
      <c r="H16" s="6">
        <f t="shared" si="0"/>
        <v>4320</v>
      </c>
    </row>
    <row r="17" ht="28" customHeight="1" spans="1:8">
      <c r="A17" s="6">
        <v>15</v>
      </c>
      <c r="B17" s="6" t="s">
        <v>40</v>
      </c>
      <c r="C17" s="9"/>
      <c r="D17" s="9"/>
      <c r="E17" s="6"/>
      <c r="F17" s="9"/>
      <c r="G17" s="9"/>
      <c r="H17" s="6">
        <f>SUM(H3:H16)</f>
        <v>138950</v>
      </c>
    </row>
  </sheetData>
  <mergeCells count="1">
    <mergeCell ref="A1:H1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15234</dc:creator>
  <cp:lastModifiedBy>海阔天空</cp:lastModifiedBy>
  <dcterms:created xsi:type="dcterms:W3CDTF">2023-12-04T12:50:00Z</dcterms:created>
  <dcterms:modified xsi:type="dcterms:W3CDTF">2023-12-18T12:29:44Z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FDF5BE6094CC449F9D395D0BA44AB60A_13</vt:lpwstr>
  </property>
  <property fmtid="{D5CDD505-2E9C-101B-9397-08002B2CF9AE}" pid="3" name="KSOProductBuildVer">
    <vt:lpwstr>2052-12.1.0.16120</vt:lpwstr>
  </property>
</Properties>
</file>