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ellimages.xml" ContentType="application/vnd.wps-officedocument.cellim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补充物品" sheetId="5" r:id="rId1"/>
  </sheets>
  <definedNames>
    <definedName name="锯弓锯条">#REF!</definedName>
    <definedName name="锯弓锯条" localSheetId="0">补充物品!#REF!</definedName>
    <definedName name="_xlnm.Print_Titles" localSheetId="0">补充物品!$1:$3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ellimages.xml><?xml version="1.0" encoding="utf-8"?>
<etc:cellImages xmlns:xdr="http://schemas.openxmlformats.org/drawingml/2006/spreadsheetDrawing" xmlns:r="http://schemas.openxmlformats.org/officeDocument/2006/relationships" xmlns:a="http://schemas.openxmlformats.org/drawingml/2006/main" xmlns:etc="http://www.wps.cn/officeDocument/2017/etCustomData">
  <etc:cellImage>
    <xdr:pic>
      <xdr:nvPicPr>
        <xdr:cNvPr id="7" name="ID_B37895FBF9954E7FB1EB24521980EF28"/>
        <xdr:cNvPicPr>
          <a:picLocks noChangeAspect="1"/>
        </xdr:cNvPicPr>
      </xdr:nvPicPr>
      <xdr:blipFill>
        <a:blip r:embed="rId1"/>
        <a:stretch>
          <a:fillRect/>
        </a:stretch>
      </xdr:blipFill>
      <xdr:spPr>
        <a:xfrm>
          <a:off x="19255740" y="14062710"/>
          <a:ext cx="1191260" cy="823595"/>
        </a:xfrm>
        <a:prstGeom prst="rect">
          <a:avLst/>
        </a:prstGeom>
        <a:noFill/>
        <a:ln w="9525">
          <a:noFill/>
        </a:ln>
      </xdr:spPr>
    </xdr:pic>
  </etc:cellImage>
  <etc:cellImage>
    <xdr:pic>
      <xdr:nvPicPr>
        <xdr:cNvPr id="6" name="ID_10621D6409D249BAA5CF0823E3D33EA8"/>
        <xdr:cNvPicPr>
          <a:picLocks noChangeAspect="1"/>
        </xdr:cNvPicPr>
      </xdr:nvPicPr>
      <xdr:blipFill>
        <a:blip r:embed="rId2"/>
        <a:stretch>
          <a:fillRect/>
        </a:stretch>
      </xdr:blipFill>
      <xdr:spPr>
        <a:xfrm>
          <a:off x="19258915" y="13084810"/>
          <a:ext cx="1163320" cy="800100"/>
        </a:xfrm>
        <a:prstGeom prst="rect">
          <a:avLst/>
        </a:prstGeom>
        <a:noFill/>
        <a:ln w="9525">
          <a:noFill/>
        </a:ln>
      </xdr:spPr>
    </xdr:pic>
  </etc:cellImage>
  <etc:cellImage>
    <xdr:pic>
      <xdr:nvPicPr>
        <xdr:cNvPr id="5" name="ID_7FB30E76C5754C3CB7B95793BED2A7E3"/>
        <xdr:cNvPicPr>
          <a:picLocks noChangeAspect="1"/>
        </xdr:cNvPicPr>
      </xdr:nvPicPr>
      <xdr:blipFill>
        <a:blip r:embed="rId3"/>
        <a:stretch>
          <a:fillRect/>
        </a:stretch>
      </xdr:blipFill>
      <xdr:spPr>
        <a:xfrm>
          <a:off x="19255740" y="12109450"/>
          <a:ext cx="1132205" cy="789940"/>
        </a:xfrm>
        <a:prstGeom prst="rect">
          <a:avLst/>
        </a:prstGeom>
        <a:noFill/>
        <a:ln w="9525">
          <a:noFill/>
        </a:ln>
      </xdr:spPr>
    </xdr:pic>
  </etc:cellImage>
  <etc:cellImage>
    <xdr:pic>
      <xdr:nvPicPr>
        <xdr:cNvPr id="4" name="ID_974CA24D5CB941CCAE16820ADA33368D"/>
        <xdr:cNvPicPr>
          <a:picLocks noChangeAspect="1"/>
        </xdr:cNvPicPr>
      </xdr:nvPicPr>
      <xdr:blipFill>
        <a:blip r:embed="rId4"/>
        <a:stretch>
          <a:fillRect/>
        </a:stretch>
      </xdr:blipFill>
      <xdr:spPr>
        <a:xfrm>
          <a:off x="19234150" y="11078210"/>
          <a:ext cx="1186815" cy="821690"/>
        </a:xfrm>
        <a:prstGeom prst="rect">
          <a:avLst/>
        </a:prstGeom>
        <a:noFill/>
        <a:ln w="9525">
          <a:noFill/>
        </a:ln>
      </xdr:spPr>
    </xdr:pic>
  </etc:cellImage>
  <etc:cellImage>
    <xdr:pic>
      <xdr:nvPicPr>
        <xdr:cNvPr id="3" name="ID_9E07D366E0574C4FBD4FEA35B7CAEC6F"/>
        <xdr:cNvPicPr>
          <a:picLocks noChangeAspect="1"/>
        </xdr:cNvPicPr>
      </xdr:nvPicPr>
      <xdr:blipFill>
        <a:blip r:embed="rId5"/>
        <a:stretch>
          <a:fillRect/>
        </a:stretch>
      </xdr:blipFill>
      <xdr:spPr>
        <a:xfrm>
          <a:off x="19262090" y="10092690"/>
          <a:ext cx="1165860" cy="808355"/>
        </a:xfrm>
        <a:prstGeom prst="rect">
          <a:avLst/>
        </a:prstGeom>
        <a:noFill/>
        <a:ln w="9525">
          <a:noFill/>
        </a:ln>
      </xdr:spPr>
    </xdr:pic>
  </etc:cellImage>
  <etc:cellImage>
    <xdr:pic>
      <xdr:nvPicPr>
        <xdr:cNvPr id="2" name="ID_52EFD4E6147D4B35B3EE773A54E1A27F"/>
        <xdr:cNvPicPr>
          <a:picLocks noChangeAspect="1"/>
        </xdr:cNvPicPr>
      </xdr:nvPicPr>
      <xdr:blipFill>
        <a:blip r:embed="rId6"/>
        <a:stretch>
          <a:fillRect/>
        </a:stretch>
      </xdr:blipFill>
      <xdr:spPr>
        <a:xfrm>
          <a:off x="19239230" y="9085580"/>
          <a:ext cx="1158240" cy="804545"/>
        </a:xfrm>
        <a:prstGeom prst="rect">
          <a:avLst/>
        </a:prstGeom>
        <a:noFill/>
        <a:ln w="9525">
          <a:noFill/>
        </a:ln>
      </xdr:spPr>
    </xdr:pic>
  </etc:cellImage>
  <etc:cellImage>
    <xdr:pic>
      <xdr:nvPicPr>
        <xdr:cNvPr id="8" name="ID_06AC242043794A8EA534BB71D3F7D072"/>
        <xdr:cNvPicPr>
          <a:picLocks noChangeAspect="1"/>
        </xdr:cNvPicPr>
      </xdr:nvPicPr>
      <xdr:blipFill>
        <a:blip r:embed="rId7"/>
        <a:stretch>
          <a:fillRect/>
        </a:stretch>
      </xdr:blipFill>
      <xdr:spPr>
        <a:xfrm>
          <a:off x="19241770" y="25393650"/>
          <a:ext cx="1484630" cy="1798955"/>
        </a:xfrm>
        <a:prstGeom prst="rect">
          <a:avLst/>
        </a:prstGeom>
        <a:noFill/>
        <a:ln w="9525">
          <a:noFill/>
        </a:ln>
      </xdr:spPr>
    </xdr:pic>
  </etc:cellImage>
</etc:cellImages>
</file>

<file path=xl/sharedStrings.xml><?xml version="1.0" encoding="utf-8"?>
<sst xmlns="http://schemas.openxmlformats.org/spreadsheetml/2006/main" count="532" uniqueCount="208">
  <si>
    <t>湖南航空技师学院2025年上学株洲高技能人才基地实训项目（补充物品)</t>
  </si>
  <si>
    <t>序号</t>
  </si>
  <si>
    <t>物 品 名 称</t>
  </si>
  <si>
    <t>型号（规格）</t>
  </si>
  <si>
    <t>核心参数</t>
  </si>
  <si>
    <t>数 量</t>
  </si>
  <si>
    <t>单位</t>
  </si>
  <si>
    <t>单价</t>
  </si>
  <si>
    <t>总价</t>
  </si>
  <si>
    <t>审核单价（元）</t>
  </si>
  <si>
    <t>审核总价（元）</t>
  </si>
  <si>
    <t>推荐品牌1</t>
  </si>
  <si>
    <t>推荐品牌2</t>
  </si>
  <si>
    <t>总校区   (实习使用)</t>
  </si>
  <si>
    <t>芦淞校区(实习使用)</t>
  </si>
  <si>
    <t>系部</t>
  </si>
  <si>
    <t>使用人</t>
  </si>
  <si>
    <t>备注</t>
  </si>
  <si>
    <t>钢用立铣刀</t>
  </si>
  <si>
    <t>3000-Φ4*11*D4*50L*4T</t>
  </si>
  <si>
    <t>规格：直径4mm、刃长10、全长60mm、柄径6mm、4刃、r14圆弧螺旋槽，螺旋角45°，高强度减摩擦双螺旋刃带设计结构；暗金色涂层粉、采用进口极超微粒材质粉末果粒是0.2um内，硬度：HRC≤65度；（适合四轴加工特殊深度零件较深的图纸。）能加工HRC≤65度的碳钢/合金钢/不锈钢/钢注件。侧面精度达到&lt;0.04um。满足大赛图纸要求。</t>
  </si>
  <si>
    <t>把</t>
  </si>
  <si>
    <t>亿兴</t>
  </si>
  <si>
    <t>狮王</t>
  </si>
  <si>
    <t>√</t>
  </si>
  <si>
    <t>机械工程</t>
  </si>
  <si>
    <t>罗海</t>
  </si>
  <si>
    <t>3000-Φ6*16*D6*50L*4T</t>
  </si>
  <si>
    <t>规格：直径6mm、刃长20、全长60mm、柄径6mm、4刃、r14圆弧螺旋槽，螺旋角45°，高强度减摩擦双螺旋刃带设计结构；暗金色涂层粉、采用进口极超微粒材质粉末果粒是0.2um内，硬度：HRC≤65度；（适合四轴加工特殊深度零件较深的图纸。）能加工HRC≤65度的碳钢/合金钢/不锈钢/钢注件。侧面精度达到&lt;0.04um。满足大赛图纸要求。</t>
  </si>
  <si>
    <t>3000-Φ10*25*D10*75L*4T</t>
  </si>
  <si>
    <t>规格：直径10mm、刃长22、全长75mm、柄径10mm、4刃、r14圆弧螺旋槽，螺旋角45°，高强度减摩擦双螺旋刃带设计结构；暗金色涂层粉、采用进口极超微粒材质粉末果粒是0.2um内，硬度：HRC≤65度；（适合四轴加工特殊深度零件较深的图纸。）能加工HRC≤65度的碳钢/合金钢/不锈钢/钢注件。侧面精度达到&lt;0.04um。满足大赛图纸要求。</t>
  </si>
  <si>
    <t>精磨45#钢主动轴</t>
  </si>
  <si>
    <t>Φ85X230</t>
  </si>
  <si>
    <t>所有台阶粗糙度Ra1.6以内，两头台阶同轴度0.02mm以内，轴承装配面公差0-0.015mm粗糙度Ra0.08以内，外圆跳动0.03mm以内。</t>
  </si>
  <si>
    <t>件</t>
  </si>
  <si>
    <t>武钢</t>
  </si>
  <si>
    <t>湘钢</t>
  </si>
  <si>
    <t>精磨45#钢从动轴</t>
  </si>
  <si>
    <t>Φ85X210</t>
  </si>
  <si>
    <t>精磨45#左立板</t>
  </si>
  <si>
    <t>116X160X33</t>
  </si>
  <si>
    <t>Ra1.6以内，垂直度0.05mm以内，平行度0.03mm以内</t>
  </si>
  <si>
    <t>精磨45#右立板</t>
  </si>
  <si>
    <t>116X160X25</t>
  </si>
  <si>
    <t>精磨45#上盖板</t>
  </si>
  <si>
    <t>160X202X23</t>
  </si>
  <si>
    <t>精磨45#底板</t>
  </si>
  <si>
    <t>165X200X23</t>
  </si>
  <si>
    <t>圆钢棒料</t>
  </si>
  <si>
    <t>Φ68（70）X18，Q235锯下料</t>
  </si>
  <si>
    <t>根</t>
  </si>
  <si>
    <t>周全华</t>
  </si>
  <si>
    <t>Φ55X45，45#圆钢，锯下料</t>
  </si>
  <si>
    <t>Φ55X40，45#圆钢，锯下料</t>
  </si>
  <si>
    <t>Φ55X32，45#圆钢，锯下料</t>
  </si>
  <si>
    <t>Φ55X105，45#圆钢，锯下料</t>
  </si>
  <si>
    <t>Φ43（45）X38，45#圆钢，锯下料</t>
  </si>
  <si>
    <t>Φ40X39，45#圆钢，锯下料</t>
  </si>
  <si>
    <t>Φ40X22，45#圆钢，锯下料</t>
  </si>
  <si>
    <t>Φ25X53，45#圆钢，锯下料</t>
  </si>
  <si>
    <t>底板</t>
  </si>
  <si>
    <t>45# 钢块</t>
  </si>
  <si>
    <t>72X135X42（六面加工）</t>
  </si>
  <si>
    <t>块</t>
  </si>
  <si>
    <t>支架2</t>
  </si>
  <si>
    <t>2A12 铝块</t>
  </si>
  <si>
    <t>94X60X19（六面加工）</t>
  </si>
  <si>
    <t>中铝</t>
  </si>
  <si>
    <t>东港</t>
  </si>
  <si>
    <t>支架1</t>
  </si>
  <si>
    <t>顶板</t>
  </si>
  <si>
    <t>Q325 钢块</t>
  </si>
  <si>
    <t>130X115X33（六面加工）</t>
  </si>
  <si>
    <t>光敏树脂</t>
  </si>
  <si>
    <t>Etech D-tough 1kg/瓶</t>
  </si>
  <si>
    <t>粘度	487 cps @ 30 ℃
密度	1.10 g/cm 3 @ 25  ℃</t>
  </si>
  <si>
    <t>瓶</t>
  </si>
  <si>
    <t>联泰</t>
  </si>
  <si>
    <t>中优智能</t>
  </si>
  <si>
    <t>黎宁</t>
  </si>
  <si>
    <t>主要产品</t>
  </si>
  <si>
    <t>氩气减压器</t>
  </si>
  <si>
    <t>YQAr-731L</t>
  </si>
  <si>
    <t>浮子流量计 0-25升</t>
  </si>
  <si>
    <t>振得恒</t>
  </si>
  <si>
    <t>山松上减</t>
  </si>
  <si>
    <t>喉箍</t>
  </si>
  <si>
    <t>SZ178-001</t>
  </si>
  <si>
    <t>304不锈钢 直径8-16mm</t>
  </si>
  <si>
    <t>个</t>
  </si>
  <si>
    <t>Creaby</t>
  </si>
  <si>
    <t>固万基</t>
  </si>
  <si>
    <t>活动扳手</t>
  </si>
  <si>
    <t>hkbs01</t>
  </si>
  <si>
    <t>精工级 12寸</t>
  </si>
  <si>
    <t>天天特卖</t>
  </si>
  <si>
    <t>绿林</t>
  </si>
  <si>
    <t>精工级 6寸</t>
  </si>
  <si>
    <t>无线投屏器</t>
  </si>
  <si>
    <t>CM242</t>
  </si>
  <si>
    <t>4K/60Hz</t>
  </si>
  <si>
    <t>绿联</t>
  </si>
  <si>
    <t>品胜</t>
  </si>
  <si>
    <t>USB拓展坞</t>
  </si>
  <si>
    <t>CM456</t>
  </si>
  <si>
    <t>USB3.0x4 type-c供电 线长1米</t>
  </si>
  <si>
    <t>灭火器</t>
  </si>
  <si>
    <r>
      <rPr>
        <sz val="10"/>
        <color rgb="FF11192D"/>
        <rFont val="PingFangSC-Medium"/>
        <charset val="134"/>
      </rPr>
      <t>D</t>
    </r>
    <r>
      <rPr>
        <sz val="10"/>
        <color rgb="FF11192D"/>
        <rFont val="宋体"/>
        <charset val="134"/>
      </rPr>
      <t>型灭火器</t>
    </r>
  </si>
  <si>
    <t>2kg D类金属灭火器</t>
  </si>
  <si>
    <t>东消</t>
  </si>
  <si>
    <t>华捷</t>
  </si>
  <si>
    <t>24针公对公线缆</t>
  </si>
  <si>
    <t>24针PLC接接线盒线缆</t>
  </si>
  <si>
    <t>24针</t>
  </si>
  <si>
    <t>条</t>
  </si>
  <si>
    <t>恒达</t>
  </si>
  <si>
    <t>三向</t>
  </si>
  <si>
    <t>电气工程系</t>
  </si>
  <si>
    <t>刘雨芳</t>
  </si>
  <si>
    <t>15针数字量公对公线缆</t>
  </si>
  <si>
    <t>15针线缆接C接口接线盒</t>
  </si>
  <si>
    <t>15针数字量</t>
  </si>
  <si>
    <t>15针数字量开放线缆</t>
  </si>
  <si>
    <t>15针盒接接线盒线缆</t>
  </si>
  <si>
    <t>24针C接口接线盒</t>
  </si>
  <si>
    <t>C接口盒子</t>
  </si>
  <si>
    <t>C接口</t>
  </si>
  <si>
    <t>24针数字量接线盒</t>
  </si>
  <si>
    <t>数字量接线盒</t>
  </si>
  <si>
    <t>数字量</t>
  </si>
  <si>
    <t>15针模拟量接线盒</t>
  </si>
  <si>
    <t>模拟量接线盒</t>
  </si>
  <si>
    <t>模拟量</t>
  </si>
  <si>
    <t>MINI控制面板</t>
  </si>
  <si>
    <t>塑料</t>
  </si>
  <si>
    <t>面板</t>
  </si>
  <si>
    <t>精致面板</t>
  </si>
  <si>
    <t>钢</t>
  </si>
  <si>
    <t>气动二联件</t>
  </si>
  <si>
    <t>PA加工件(含高矮)</t>
  </si>
  <si>
    <t>套</t>
  </si>
  <si>
    <t>桌虎钳</t>
  </si>
  <si>
    <t>83-069M-81</t>
  </si>
  <si>
    <t>钳头自由旋转</t>
  </si>
  <si>
    <t>史丹利</t>
  </si>
  <si>
    <t>其它</t>
  </si>
  <si>
    <t>周明刚</t>
  </si>
  <si>
    <t>https://item.taobao.com/item.htm?id=654114519276</t>
  </si>
  <si>
    <t>板夹</t>
  </si>
  <si>
    <t>A4</t>
  </si>
  <si>
    <t>A4木板，竖版。</t>
  </si>
  <si>
    <t>得力</t>
  </si>
  <si>
    <t>晨光</t>
  </si>
  <si>
    <t>教务处</t>
  </si>
  <si>
    <t>刘冠庆</t>
  </si>
  <si>
    <t>9L-水基灭火器</t>
  </si>
  <si>
    <t>9L强效水基灭火器，灭电油火，防爆耐高温，6年质保。正品3C认证。新国标消防验收要求通过。</t>
  </si>
  <si>
    <t>胜捷</t>
  </si>
  <si>
    <t>7kg二氧化碳灭火器</t>
  </si>
  <si>
    <t>7kg二氧化碳灭火器，手提式CO2气体，干冰灭火，质保5年。适用于600V以下低压电气设备灭火。</t>
  </si>
  <si>
    <t>矿泉水</t>
  </si>
  <si>
    <t>瓶装水596ml,1箱24瓶</t>
  </si>
  <si>
    <t>箱</t>
  </si>
  <si>
    <t>娃哈哈</t>
  </si>
  <si>
    <t>怡宝</t>
  </si>
  <si>
    <t>质保期1个月以内</t>
  </si>
  <si>
    <t>U盘</t>
  </si>
  <si>
    <t>8G</t>
  </si>
  <si>
    <t>1、存储容量小于等于8G；
2、满足机床程序传输；</t>
  </si>
  <si>
    <t>爱国者</t>
  </si>
  <si>
    <t>路由器</t>
  </si>
  <si>
    <t>TL-XVR3000L易展版</t>
  </si>
  <si>
    <t>AX3000 1个千兆WAN口+3个千兆WAN/LAN口+1个千兆LAN口，WiFi6</t>
  </si>
  <si>
    <t>TP-LINK</t>
  </si>
  <si>
    <t>tenda</t>
  </si>
  <si>
    <t>交换机</t>
  </si>
  <si>
    <t>TL-SG1008VE</t>
  </si>
  <si>
    <t>TL-SG1008VE(8口保修3年带端口隔离模式带适配器供电)</t>
  </si>
  <si>
    <t>警示地胶</t>
  </si>
  <si>
    <t>黑黄48mm*33米/卷【6卷价】</t>
  </si>
  <si>
    <t>组</t>
  </si>
  <si>
    <t>羽的王</t>
  </si>
  <si>
    <t>其他</t>
  </si>
  <si>
    <t>酒精</t>
  </si>
  <si>
    <t>酒精纯度99°</t>
  </si>
  <si>
    <t>2L/桶，防晒</t>
  </si>
  <si>
    <t>WEISHIDE</t>
  </si>
  <si>
    <t>不干胶去除剂</t>
  </si>
  <si>
    <t>450ml每瓶，24瓶每箱</t>
  </si>
  <si>
    <t>24瓶每箱，送除胶专用工具套装</t>
  </si>
  <si>
    <t>保赐利</t>
  </si>
  <si>
    <t>高粘热熔胶棒</t>
  </si>
  <si>
    <r>
      <rPr>
        <sz val="10"/>
        <rFont val="微软雅黑"/>
        <charset val="134"/>
      </rPr>
      <t>Ø</t>
    </r>
    <r>
      <rPr>
        <sz val="10"/>
        <rFont val="宋体"/>
        <charset val="134"/>
      </rPr>
      <t>11*270mm</t>
    </r>
  </si>
  <si>
    <r>
      <rPr>
        <sz val="10"/>
        <rFont val="微软雅黑"/>
        <charset val="134"/>
      </rPr>
      <t>Ø</t>
    </r>
    <r>
      <rPr>
        <sz val="10"/>
        <rFont val="宋体"/>
        <charset val="134"/>
      </rPr>
      <t>11*270mm，透明超粘</t>
    </r>
    <r>
      <rPr>
        <sz val="10"/>
        <rFont val="微软雅黑"/>
        <charset val="134"/>
      </rPr>
      <t>5公斤一箱约210根</t>
    </r>
  </si>
  <si>
    <t>热熔胶枪</t>
  </si>
  <si>
    <t>C113080</t>
  </si>
  <si>
    <t>发热效率：80W；
产品尺寸：185*150*30；
枪嘴材质：铜嘴</t>
  </si>
  <si>
    <t>威力士</t>
  </si>
  <si>
    <t>德力</t>
  </si>
  <si>
    <t>木制托盘</t>
  </si>
  <si>
    <t>1200mm*1200mm</t>
  </si>
  <si>
    <t>材质：松木澳洲松木
版面尺寸20mm
承载：静载2吨，动载1.5吨
铺满款（高11cm）2.0厚</t>
  </si>
  <si>
    <t>缠绕膜打包膜</t>
  </si>
  <si>
    <t>50cm*450m</t>
  </si>
  <si>
    <t>薄纸管，8.0斤重 50cm宽450米长</t>
  </si>
  <si>
    <t>卷</t>
  </si>
  <si>
    <t>合计</t>
  </si>
  <si>
    <t>提示：1、标黄的两列一定尽可能写清楚相关型号和参数要求。
      2、物品名称不要出现品牌。
      3、审核单价和审核总价以审计结果为准。
      4、如有特需产品或价格贵重或特别重要的货物请在备注栏写明主要产品。</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</si>
</sst>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1">
    <font>
      <sz val="12"/>
      <name val="宋体"/>
      <charset val="134"/>
    </font>
    <font>
      <sz val="10"/>
      <name val="宋体"/>
      <charset val="134"/>
    </font>
    <font>
      <sz val="10"/>
      <name val="仿宋"/>
      <charset val="134"/>
    </font>
    <font>
      <sz val="12"/>
      <color rgb="FFFF0000"/>
      <name val="宋体"/>
      <charset val="134"/>
    </font>
    <font>
      <b/>
      <sz val="18"/>
      <name val="宋体"/>
      <charset val="134"/>
    </font>
    <font>
      <sz val="12"/>
      <color rgb="FF000000"/>
      <name val="宋体"/>
      <charset val="134"/>
    </font>
    <font>
      <sz val="12"/>
      <color rgb="FF000000"/>
      <name val="仿宋_GB2312"/>
      <charset val="134"/>
    </font>
    <font>
      <sz val="10"/>
      <color theme="1"/>
      <name val="宋体"/>
      <charset val="134"/>
      <scheme val="minor"/>
    </font>
    <font>
      <sz val="10"/>
      <color rgb="FF11192D"/>
      <name val="PingFangSC-Medium"/>
      <charset val="134"/>
    </font>
    <font>
      <sz val="10"/>
      <color theme="1"/>
      <name val="仿宋_GB2312"/>
      <charset val="134"/>
    </font>
    <font>
      <sz val="10"/>
      <name val="微软雅黑"/>
      <charset val="134"/>
    </font>
    <font>
      <b/>
      <sz val="18"/>
      <color rgb="FFFF0000"/>
      <name val="宋体"/>
      <charset val="134"/>
    </font>
    <font>
      <sz val="12"/>
      <color rgb="FFFF0000"/>
      <name val="仿宋_GB2312"/>
      <charset val="134"/>
    </font>
    <font>
      <sz val="10"/>
      <color rgb="FFFF0000"/>
      <name val="宋体"/>
      <charset val="134"/>
    </font>
    <font>
      <sz val="10"/>
      <color rgb="FFFF0000"/>
      <name val="宋体"/>
      <charset val="134"/>
      <scheme val="minor"/>
    </font>
    <font>
      <sz val="10"/>
      <color theme="1"/>
      <name val="宋体"/>
      <charset val="134"/>
    </font>
    <font>
      <sz val="10"/>
      <color rgb="FFFF0000"/>
      <name val="Arial"/>
      <charset val="0"/>
    </font>
    <font>
      <u/>
      <sz val="10"/>
      <name val="仿宋"/>
      <charset val="134"/>
    </font>
    <font>
      <sz val="12"/>
      <color indexed="8"/>
      <name val="仿宋_GB2312"/>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宋体"/>
      <charset val="134"/>
    </font>
    <font>
      <sz val="10"/>
      <color rgb="FF11192D"/>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3" borderId="6"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7" applyNumberFormat="0" applyFill="0" applyAlignment="0" applyProtection="0">
      <alignment vertical="center"/>
    </xf>
    <xf numFmtId="0" fontId="26" fillId="0" borderId="7" applyNumberFormat="0" applyFill="0" applyAlignment="0" applyProtection="0">
      <alignment vertical="center"/>
    </xf>
    <xf numFmtId="0" fontId="27" fillId="0" borderId="8" applyNumberFormat="0" applyFill="0" applyAlignment="0" applyProtection="0">
      <alignment vertical="center"/>
    </xf>
    <xf numFmtId="0" fontId="27" fillId="0" borderId="0" applyNumberFormat="0" applyFill="0" applyBorder="0" applyAlignment="0" applyProtection="0">
      <alignment vertical="center"/>
    </xf>
    <xf numFmtId="0" fontId="28" fillId="4" borderId="9" applyNumberFormat="0" applyAlignment="0" applyProtection="0">
      <alignment vertical="center"/>
    </xf>
    <xf numFmtId="0" fontId="29" fillId="5" borderId="10" applyNumberFormat="0" applyAlignment="0" applyProtection="0">
      <alignment vertical="center"/>
    </xf>
    <xf numFmtId="0" fontId="30" fillId="5" borderId="9" applyNumberFormat="0" applyAlignment="0" applyProtection="0">
      <alignment vertical="center"/>
    </xf>
    <xf numFmtId="0" fontId="31" fillId="6" borderId="11" applyNumberFormat="0" applyAlignment="0" applyProtection="0">
      <alignment vertical="center"/>
    </xf>
    <xf numFmtId="0" fontId="32" fillId="0" borderId="12" applyNumberFormat="0" applyFill="0" applyAlignment="0" applyProtection="0">
      <alignment vertical="center"/>
    </xf>
    <xf numFmtId="0" fontId="33" fillId="0" borderId="13" applyNumberFormat="0" applyFill="0" applyAlignment="0" applyProtection="0">
      <alignment vertical="center"/>
    </xf>
    <xf numFmtId="0" fontId="34" fillId="7" borderId="0" applyNumberFormat="0" applyBorder="0" applyAlignment="0" applyProtection="0">
      <alignment vertical="center"/>
    </xf>
    <xf numFmtId="0" fontId="35" fillId="8" borderId="0" applyNumberFormat="0" applyBorder="0" applyAlignment="0" applyProtection="0">
      <alignment vertical="center"/>
    </xf>
    <xf numFmtId="0" fontId="36" fillId="9" borderId="0" applyNumberFormat="0" applyBorder="0" applyAlignment="0" applyProtection="0">
      <alignment vertical="center"/>
    </xf>
    <xf numFmtId="0" fontId="37" fillId="10" borderId="0" applyNumberFormat="0" applyBorder="0" applyAlignment="0" applyProtection="0">
      <alignment vertical="center"/>
    </xf>
    <xf numFmtId="0" fontId="38" fillId="11" borderId="0" applyNumberFormat="0" applyBorder="0" applyAlignment="0" applyProtection="0">
      <alignment vertical="center"/>
    </xf>
    <xf numFmtId="0" fontId="38" fillId="12" borderId="0" applyNumberFormat="0" applyBorder="0" applyAlignment="0" applyProtection="0">
      <alignment vertical="center"/>
    </xf>
    <xf numFmtId="0" fontId="37" fillId="13" borderId="0" applyNumberFormat="0" applyBorder="0" applyAlignment="0" applyProtection="0">
      <alignment vertical="center"/>
    </xf>
    <xf numFmtId="0" fontId="37" fillId="14" borderId="0" applyNumberFormat="0" applyBorder="0" applyAlignment="0" applyProtection="0">
      <alignment vertical="center"/>
    </xf>
    <xf numFmtId="0" fontId="38" fillId="15" borderId="0" applyNumberFormat="0" applyBorder="0" applyAlignment="0" applyProtection="0">
      <alignment vertical="center"/>
    </xf>
    <xf numFmtId="0" fontId="38"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8" fillId="19" borderId="0" applyNumberFormat="0" applyBorder="0" applyAlignment="0" applyProtection="0">
      <alignment vertical="center"/>
    </xf>
    <xf numFmtId="0" fontId="38" fillId="20" borderId="0" applyNumberFormat="0" applyBorder="0" applyAlignment="0" applyProtection="0">
      <alignment vertical="center"/>
    </xf>
    <xf numFmtId="0" fontId="37" fillId="21" borderId="0" applyNumberFormat="0" applyBorder="0" applyAlignment="0" applyProtection="0">
      <alignment vertical="center"/>
    </xf>
    <xf numFmtId="0" fontId="37" fillId="22" borderId="0" applyNumberFormat="0" applyBorder="0" applyAlignment="0" applyProtection="0">
      <alignment vertical="center"/>
    </xf>
    <xf numFmtId="0" fontId="38" fillId="23" borderId="0" applyNumberFormat="0" applyBorder="0" applyAlignment="0" applyProtection="0">
      <alignment vertical="center"/>
    </xf>
    <xf numFmtId="0" fontId="38"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8" fillId="27" borderId="0" applyNumberFormat="0" applyBorder="0" applyAlignment="0" applyProtection="0">
      <alignment vertical="center"/>
    </xf>
    <xf numFmtId="0" fontId="38"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8" fillId="31" borderId="0" applyNumberFormat="0" applyBorder="0" applyAlignment="0" applyProtection="0">
      <alignment vertical="center"/>
    </xf>
    <xf numFmtId="0" fontId="38" fillId="32" borderId="0" applyNumberFormat="0" applyBorder="0" applyAlignment="0" applyProtection="0">
      <alignment vertical="center"/>
    </xf>
    <xf numFmtId="0" fontId="37" fillId="33" borderId="0" applyNumberFormat="0" applyBorder="0" applyAlignment="0" applyProtection="0">
      <alignment vertical="center"/>
    </xf>
    <xf numFmtId="0" fontId="39" fillId="0" borderId="0">
      <protection locked="0"/>
    </xf>
  </cellStyleXfs>
  <cellXfs count="52">
    <xf numFmtId="0" fontId="0" fillId="0" borderId="0" xfId="0">
      <alignment vertical="center"/>
    </xf>
    <xf numFmtId="0" fontId="0" fillId="0" borderId="0" xfId="0" applyFill="1">
      <alignment vertical="center"/>
    </xf>
    <xf numFmtId="0" fontId="0" fillId="0" borderId="0" xfId="0" applyFill="1" applyAlignment="1">
      <alignment vertical="center"/>
    </xf>
    <xf numFmtId="0" fontId="1" fillId="2" borderId="0" xfId="0" applyFont="1" applyFill="1" applyAlignment="1">
      <alignment horizontal="center" vertical="center"/>
    </xf>
    <xf numFmtId="0" fontId="0" fillId="0" borderId="0" xfId="0" applyFill="1" applyBorder="1" applyAlignment="1"/>
    <xf numFmtId="0" fontId="2" fillId="0" borderId="0" xfId="0" applyFont="1" applyFill="1" applyAlignment="1">
      <alignment horizontal="center" vertical="center"/>
    </xf>
    <xf numFmtId="0" fontId="1" fillId="0" borderId="0" xfId="0" applyFont="1" applyFill="1" applyAlignment="1"/>
    <xf numFmtId="0" fontId="2" fillId="0" borderId="0" xfId="0" applyFont="1" applyFill="1" applyBorder="1" applyAlignment="1">
      <alignment horizontal="center"/>
    </xf>
    <xf numFmtId="0" fontId="1" fillId="0" borderId="0" xfId="0" applyFont="1" applyFill="1" applyAlignment="1">
      <alignment vertical="center"/>
    </xf>
    <xf numFmtId="0" fontId="0" fillId="0" borderId="0" xfId="0" applyAlignment="1">
      <alignment horizontal="center" vertical="center"/>
    </xf>
    <xf numFmtId="0" fontId="0" fillId="0" borderId="0" xfId="0" applyAlignment="1">
      <alignment horizontal="center" vertical="center" wrapText="1"/>
    </xf>
    <xf numFmtId="0" fontId="3" fillId="0" borderId="0" xfId="0" applyFont="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2" xfId="49" applyFont="1" applyBorder="1" applyAlignment="1" applyProtection="1">
      <alignment horizontal="center" vertical="center" wrapText="1"/>
    </xf>
    <xf numFmtId="0" fontId="5" fillId="0" borderId="2" xfId="49" applyFont="1" applyFill="1" applyBorder="1" applyAlignment="1" applyProtection="1">
      <alignment horizontal="center" vertical="center" wrapText="1"/>
    </xf>
    <xf numFmtId="0" fontId="6" fillId="0" borderId="2" xfId="49" applyFont="1" applyBorder="1" applyAlignment="1" applyProtection="1">
      <alignment horizontal="center" vertical="center" wrapText="1"/>
    </xf>
    <xf numFmtId="0" fontId="1" fillId="0" borderId="2" xfId="0" applyFont="1" applyFill="1" applyBorder="1" applyAlignment="1">
      <alignment horizontal="center" vertical="center"/>
    </xf>
    <xf numFmtId="0" fontId="1"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2" xfId="0" applyFont="1" applyBorder="1" applyAlignment="1">
      <alignment horizontal="center" wrapText="1"/>
    </xf>
    <xf numFmtId="0" fontId="10" fillId="0" borderId="2" xfId="0" applyFont="1" applyBorder="1" applyAlignment="1">
      <alignment horizontal="center" wrapText="1"/>
    </xf>
    <xf numFmtId="0" fontId="0" fillId="0" borderId="3" xfId="0" applyFont="1" applyBorder="1" applyAlignment="1">
      <alignment horizontal="center" vertical="center"/>
    </xf>
    <xf numFmtId="0" fontId="0" fillId="0" borderId="4" xfId="0" applyFont="1" applyBorder="1" applyAlignment="1">
      <alignment horizontal="center" vertical="center"/>
    </xf>
    <xf numFmtId="0" fontId="0" fillId="0" borderId="5" xfId="0" applyFont="1" applyBorder="1" applyAlignment="1">
      <alignment horizontal="center" vertical="center"/>
    </xf>
    <xf numFmtId="0" fontId="0" fillId="0" borderId="2" xfId="0" applyFont="1" applyBorder="1" applyAlignment="1">
      <alignment horizontal="center" vertical="center"/>
    </xf>
    <xf numFmtId="0" fontId="3" fillId="0" borderId="0" xfId="0" applyFont="1" applyAlignment="1">
      <alignment horizontal="center" vertical="center" wrapText="1"/>
    </xf>
    <xf numFmtId="0" fontId="0" fillId="0" borderId="0" xfId="0" applyFont="1" applyAlignment="1">
      <alignment horizontal="center" vertical="center"/>
    </xf>
    <xf numFmtId="0" fontId="11" fillId="0" borderId="1" xfId="0" applyFont="1" applyBorder="1" applyAlignment="1">
      <alignment horizontal="center" vertical="center"/>
    </xf>
    <xf numFmtId="176" fontId="12" fillId="0" borderId="2" xfId="49" applyNumberFormat="1" applyFont="1" applyFill="1" applyBorder="1" applyAlignment="1" applyProtection="1">
      <alignment horizontal="center" vertical="center" wrapText="1"/>
    </xf>
    <xf numFmtId="0" fontId="13" fillId="0" borderId="2" xfId="0" applyFont="1" applyFill="1" applyBorder="1" applyAlignment="1">
      <alignment horizontal="center" vertical="center"/>
    </xf>
    <xf numFmtId="0" fontId="14" fillId="0" borderId="2" xfId="0" applyFont="1" applyFill="1" applyBorder="1" applyAlignment="1">
      <alignment horizontal="center" vertical="center"/>
    </xf>
    <xf numFmtId="0" fontId="15" fillId="2" borderId="2" xfId="0" applyFont="1" applyFill="1" applyBorder="1" applyAlignment="1">
      <alignment horizontal="center" vertical="center" wrapText="1"/>
    </xf>
    <xf numFmtId="0" fontId="16" fillId="0" borderId="2" xfId="49" applyFont="1" applyFill="1" applyBorder="1" applyAlignment="1" applyProtection="1">
      <alignment horizontal="center" vertical="center" wrapText="1"/>
    </xf>
    <xf numFmtId="0" fontId="13" fillId="0" borderId="2" xfId="0" applyFont="1" applyFill="1" applyBorder="1" applyAlignment="1">
      <alignment horizontal="center" vertical="center" wrapText="1"/>
    </xf>
    <xf numFmtId="0" fontId="13" fillId="0" borderId="2" xfId="0" applyFont="1" applyBorder="1" applyAlignment="1">
      <alignment horizontal="center" vertical="center"/>
    </xf>
    <xf numFmtId="0" fontId="3" fillId="0" borderId="2" xfId="0" applyFont="1" applyBorder="1" applyAlignment="1">
      <alignment horizontal="center" vertical="center"/>
    </xf>
    <xf numFmtId="0" fontId="0" fillId="0" borderId="0" xfId="0" applyFont="1">
      <alignment vertical="center"/>
    </xf>
    <xf numFmtId="0" fontId="7" fillId="0" borderId="2" xfId="49" applyFont="1" applyFill="1" applyBorder="1" applyAlignment="1" applyProtection="1">
      <alignment horizontal="center" vertical="center"/>
    </xf>
    <xf numFmtId="0" fontId="0" fillId="0" borderId="0" xfId="0" applyFill="1" applyBorder="1" applyAlignment="1">
      <alignment vertical="center"/>
    </xf>
    <xf numFmtId="0" fontId="1" fillId="0" borderId="2" xfId="0" applyFont="1" applyFill="1" applyBorder="1" applyAlignment="1"/>
    <xf numFmtId="0" fontId="7" fillId="0" borderId="2" xfId="49" applyFont="1" applyFill="1" applyBorder="1" applyAlignment="1" applyProtection="1">
      <alignment horizontal="center" vertical="center" wrapText="1"/>
    </xf>
    <xf numFmtId="0" fontId="1" fillId="2" borderId="2" xfId="0" applyFont="1" applyFill="1" applyBorder="1" applyAlignment="1">
      <alignment horizontal="center" vertical="center"/>
    </xf>
    <xf numFmtId="0" fontId="2" fillId="0" borderId="2" xfId="49" applyFont="1" applyFill="1" applyBorder="1" applyAlignment="1" applyProtection="1">
      <alignment horizontal="center" vertical="center"/>
    </xf>
    <xf numFmtId="0" fontId="1" fillId="0" borderId="2" xfId="0" applyFont="1" applyBorder="1" applyAlignment="1">
      <alignment horizontal="center" vertical="center"/>
    </xf>
    <xf numFmtId="0" fontId="2" fillId="0" borderId="2" xfId="0" applyFont="1" applyFill="1" applyBorder="1" applyAlignment="1">
      <alignment horizontal="center"/>
    </xf>
    <xf numFmtId="0" fontId="17" fillId="0" borderId="0" xfId="6" applyFont="1" applyFill="1" applyAlignment="1" applyProtection="1">
      <alignment horizontal="center"/>
    </xf>
    <xf numFmtId="0" fontId="1" fillId="0" borderId="2" xfId="0" applyFont="1" applyFill="1" applyBorder="1" applyAlignment="1">
      <alignment vertical="center"/>
    </xf>
    <xf numFmtId="0" fontId="18" fillId="0" borderId="0" xfId="0" applyFont="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cellimages.xml.rels><?xml version="1.0" encoding="UTF-8" standalone="yes"?>
<Relationships xmlns="http://schemas.openxmlformats.org/package/2006/relationships"><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www.wps.cn/officeDocument/2020/cellImage" Target="cellimag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80"/>
  <sheetViews>
    <sheetView tabSelected="1" view="pageBreakPreview" zoomScale="115" zoomScaleNormal="100" topLeftCell="A8" workbookViewId="0">
      <selection activeCell="N11" sqref="N11"/>
    </sheetView>
  </sheetViews>
  <sheetFormatPr defaultColWidth="9" defaultRowHeight="14.25"/>
  <cols>
    <col min="1" max="1" width="4" style="9" customWidth="1"/>
    <col min="2" max="2" width="11" style="10" customWidth="1"/>
    <col min="3" max="3" width="14.625" style="10" customWidth="1"/>
    <col min="4" max="4" width="34.625" style="9" customWidth="1"/>
    <col min="5" max="8" width="6.5" style="9" customWidth="1"/>
    <col min="9" max="9" width="7.25" style="11" customWidth="1"/>
    <col min="10" max="10" width="10.425" style="11" customWidth="1"/>
    <col min="11" max="12" width="7.25" style="9" customWidth="1"/>
    <col min="13" max="13" width="11.625" customWidth="1"/>
    <col min="14" max="14" width="11.125" customWidth="1"/>
    <col min="15" max="15" width="10.375" customWidth="1"/>
    <col min="16" max="16" width="12.5" customWidth="1"/>
    <col min="17" max="17" width="14.75" style="9" customWidth="1"/>
  </cols>
  <sheetData>
    <row r="1" ht="35" customHeight="1" spans="1:17">
      <c r="A1" s="12" t="s">
        <v>0</v>
      </c>
      <c r="B1" s="13"/>
      <c r="C1" s="13"/>
      <c r="D1" s="12"/>
      <c r="E1" s="12"/>
      <c r="F1" s="12"/>
      <c r="G1" s="12"/>
      <c r="H1" s="12"/>
      <c r="I1" s="31"/>
      <c r="J1" s="31"/>
      <c r="K1" s="12"/>
      <c r="L1" s="12"/>
      <c r="M1" s="12"/>
      <c r="N1" s="12"/>
      <c r="O1" s="12"/>
      <c r="P1" s="12"/>
      <c r="Q1" s="12"/>
    </row>
    <row r="2" spans="1:17">
      <c r="A2" s="14" t="s">
        <v>1</v>
      </c>
      <c r="B2" s="14" t="s">
        <v>2</v>
      </c>
      <c r="C2" s="15" t="s">
        <v>3</v>
      </c>
      <c r="D2" s="15" t="s">
        <v>4</v>
      </c>
      <c r="E2" s="14" t="s">
        <v>5</v>
      </c>
      <c r="F2" s="14" t="s">
        <v>6</v>
      </c>
      <c r="G2" s="14" t="s">
        <v>7</v>
      </c>
      <c r="H2" s="16" t="s">
        <v>8</v>
      </c>
      <c r="I2" s="32" t="s">
        <v>9</v>
      </c>
      <c r="J2" s="32" t="s">
        <v>10</v>
      </c>
      <c r="K2" s="16" t="s">
        <v>11</v>
      </c>
      <c r="L2" s="16" t="s">
        <v>12</v>
      </c>
      <c r="M2" s="16" t="s">
        <v>13</v>
      </c>
      <c r="N2" s="16" t="s">
        <v>14</v>
      </c>
      <c r="O2" s="16" t="s">
        <v>15</v>
      </c>
      <c r="P2" s="16" t="s">
        <v>16</v>
      </c>
      <c r="Q2" s="16" t="s">
        <v>17</v>
      </c>
    </row>
    <row r="3" ht="51" customHeight="1" spans="1:17">
      <c r="A3" s="14"/>
      <c r="B3" s="14"/>
      <c r="C3" s="15"/>
      <c r="D3" s="15"/>
      <c r="E3" s="14"/>
      <c r="F3" s="14"/>
      <c r="G3" s="14"/>
      <c r="H3" s="16"/>
      <c r="I3" s="32"/>
      <c r="J3" s="32"/>
      <c r="K3" s="16"/>
      <c r="L3" s="16"/>
      <c r="M3" s="16"/>
      <c r="N3" s="16"/>
      <c r="O3" s="16"/>
      <c r="P3" s="16"/>
      <c r="Q3" s="16"/>
    </row>
    <row r="4" s="1" customFormat="1" ht="137" customHeight="1" spans="1:17">
      <c r="A4" s="17">
        <v>1</v>
      </c>
      <c r="B4" s="18" t="s">
        <v>18</v>
      </c>
      <c r="C4" s="18" t="s">
        <v>19</v>
      </c>
      <c r="D4" s="18" t="s">
        <v>20</v>
      </c>
      <c r="E4" s="17">
        <v>4</v>
      </c>
      <c r="F4" s="17" t="s">
        <v>21</v>
      </c>
      <c r="G4" s="17">
        <v>36.8</v>
      </c>
      <c r="H4" s="17">
        <f t="shared" ref="H4:H12" si="0">G4*E4</f>
        <v>147.2</v>
      </c>
      <c r="I4" s="33">
        <v>36.8</v>
      </c>
      <c r="J4" s="33">
        <f>I4*E4</f>
        <v>147.2</v>
      </c>
      <c r="K4" s="17" t="s">
        <v>22</v>
      </c>
      <c r="L4" s="17" t="s">
        <v>23</v>
      </c>
      <c r="M4" s="17" t="s">
        <v>24</v>
      </c>
      <c r="N4" s="17"/>
      <c r="O4" s="17" t="s">
        <v>25</v>
      </c>
      <c r="P4" s="17" t="s">
        <v>26</v>
      </c>
      <c r="Q4" s="41"/>
    </row>
    <row r="5" s="1" customFormat="1" ht="137" customHeight="1" spans="1:17">
      <c r="A5" s="17">
        <v>2</v>
      </c>
      <c r="B5" s="18" t="s">
        <v>18</v>
      </c>
      <c r="C5" s="18" t="s">
        <v>27</v>
      </c>
      <c r="D5" s="18" t="s">
        <v>28</v>
      </c>
      <c r="E5" s="17">
        <v>4</v>
      </c>
      <c r="F5" s="17" t="s">
        <v>21</v>
      </c>
      <c r="G5" s="17">
        <v>57.04</v>
      </c>
      <c r="H5" s="17">
        <f t="shared" si="0"/>
        <v>228.16</v>
      </c>
      <c r="I5" s="33">
        <v>57.04</v>
      </c>
      <c r="J5" s="33">
        <f t="shared" ref="J5:J12" si="1">I5*E5</f>
        <v>228.16</v>
      </c>
      <c r="K5" s="17" t="s">
        <v>22</v>
      </c>
      <c r="L5" s="17" t="s">
        <v>23</v>
      </c>
      <c r="M5" s="17" t="s">
        <v>24</v>
      </c>
      <c r="N5" s="17"/>
      <c r="O5" s="17" t="s">
        <v>25</v>
      </c>
      <c r="P5" s="17" t="s">
        <v>26</v>
      </c>
      <c r="Q5" s="41"/>
    </row>
    <row r="6" s="1" customFormat="1" ht="137" customHeight="1" spans="1:17">
      <c r="A6" s="17">
        <v>3</v>
      </c>
      <c r="B6" s="18" t="s">
        <v>18</v>
      </c>
      <c r="C6" s="18" t="s">
        <v>29</v>
      </c>
      <c r="D6" s="18" t="s">
        <v>30</v>
      </c>
      <c r="E6" s="17">
        <v>4</v>
      </c>
      <c r="F6" s="17" t="s">
        <v>21</v>
      </c>
      <c r="G6" s="17">
        <v>156.4</v>
      </c>
      <c r="H6" s="17">
        <f t="shared" si="0"/>
        <v>625.6</v>
      </c>
      <c r="I6" s="33">
        <v>156.4</v>
      </c>
      <c r="J6" s="33">
        <f t="shared" si="1"/>
        <v>625.6</v>
      </c>
      <c r="K6" s="17" t="s">
        <v>22</v>
      </c>
      <c r="L6" s="17" t="s">
        <v>23</v>
      </c>
      <c r="M6" s="17" t="s">
        <v>24</v>
      </c>
      <c r="N6" s="17"/>
      <c r="O6" s="17" t="s">
        <v>25</v>
      </c>
      <c r="P6" s="17" t="s">
        <v>26</v>
      </c>
      <c r="Q6" s="41"/>
    </row>
    <row r="7" s="1" customFormat="1" ht="80" customHeight="1" spans="1:17">
      <c r="A7" s="17">
        <v>4</v>
      </c>
      <c r="B7" s="18" t="s">
        <v>31</v>
      </c>
      <c r="C7" s="18" t="s">
        <v>32</v>
      </c>
      <c r="D7" s="18" t="s">
        <v>33</v>
      </c>
      <c r="E7" s="17">
        <v>2</v>
      </c>
      <c r="F7" s="17" t="s">
        <v>34</v>
      </c>
      <c r="G7" s="17">
        <v>264</v>
      </c>
      <c r="H7" s="17">
        <f t="shared" si="0"/>
        <v>528</v>
      </c>
      <c r="I7" s="33">
        <v>245</v>
      </c>
      <c r="J7" s="33">
        <f t="shared" si="1"/>
        <v>490</v>
      </c>
      <c r="K7" s="17" t="s">
        <v>35</v>
      </c>
      <c r="L7" s="17" t="s">
        <v>36</v>
      </c>
      <c r="M7" s="17" t="s">
        <v>24</v>
      </c>
      <c r="N7" s="17"/>
      <c r="O7" s="17" t="s">
        <v>25</v>
      </c>
      <c r="P7" s="17" t="s">
        <v>26</v>
      </c>
      <c r="Q7" s="41" t="str">
        <f>_xlfn.DISPIMG("ID_52EFD4E6147D4B35B3EE773A54E1A27F",1)</f>
        <v>=DISPIMG("ID_52EFD4E6147D4B35B3EE773A54E1A27F",1)</v>
      </c>
    </row>
    <row r="8" s="1" customFormat="1" ht="76" customHeight="1" spans="1:17">
      <c r="A8" s="17">
        <v>5</v>
      </c>
      <c r="B8" s="18" t="s">
        <v>37</v>
      </c>
      <c r="C8" s="18" t="s">
        <v>38</v>
      </c>
      <c r="D8" s="18" t="s">
        <v>33</v>
      </c>
      <c r="E8" s="17">
        <v>2</v>
      </c>
      <c r="F8" s="17" t="s">
        <v>34</v>
      </c>
      <c r="G8" s="17">
        <v>251</v>
      </c>
      <c r="H8" s="17">
        <f t="shared" si="0"/>
        <v>502</v>
      </c>
      <c r="I8" s="33">
        <v>236</v>
      </c>
      <c r="J8" s="33">
        <f t="shared" si="1"/>
        <v>472</v>
      </c>
      <c r="K8" s="17" t="s">
        <v>35</v>
      </c>
      <c r="L8" s="17" t="s">
        <v>36</v>
      </c>
      <c r="M8" s="17" t="s">
        <v>24</v>
      </c>
      <c r="N8" s="17"/>
      <c r="O8" s="17" t="s">
        <v>25</v>
      </c>
      <c r="P8" s="17" t="s">
        <v>26</v>
      </c>
      <c r="Q8" s="41" t="str">
        <f>_xlfn.DISPIMG("ID_9E07D366E0574C4FBD4FEA35B7CAEC6F",1)</f>
        <v>=DISPIMG("ID_9E07D366E0574C4FBD4FEA35B7CAEC6F",1)</v>
      </c>
    </row>
    <row r="9" s="1" customFormat="1" ht="80" customHeight="1" spans="1:17">
      <c r="A9" s="17">
        <v>6</v>
      </c>
      <c r="B9" s="18" t="s">
        <v>39</v>
      </c>
      <c r="C9" s="18" t="s">
        <v>40</v>
      </c>
      <c r="D9" s="18" t="s">
        <v>41</v>
      </c>
      <c r="E9" s="17">
        <v>2</v>
      </c>
      <c r="F9" s="17" t="s">
        <v>34</v>
      </c>
      <c r="G9" s="17">
        <v>63</v>
      </c>
      <c r="H9" s="17">
        <f t="shared" si="0"/>
        <v>126</v>
      </c>
      <c r="I9" s="33">
        <v>59.5</v>
      </c>
      <c r="J9" s="33">
        <f t="shared" si="1"/>
        <v>119</v>
      </c>
      <c r="K9" s="17" t="s">
        <v>35</v>
      </c>
      <c r="L9" s="17" t="s">
        <v>36</v>
      </c>
      <c r="M9" s="17" t="s">
        <v>24</v>
      </c>
      <c r="N9" s="17"/>
      <c r="O9" s="17" t="s">
        <v>25</v>
      </c>
      <c r="P9" s="17" t="s">
        <v>26</v>
      </c>
      <c r="Q9" s="41" t="str">
        <f>_xlfn.DISPIMG("ID_974CA24D5CB941CCAE16820ADA33368D",1)</f>
        <v>=DISPIMG("ID_974CA24D5CB941CCAE16820ADA33368D",1)</v>
      </c>
    </row>
    <row r="10" s="1" customFormat="1" ht="80" customHeight="1" spans="1:17">
      <c r="A10" s="17">
        <v>7</v>
      </c>
      <c r="B10" s="18" t="s">
        <v>42</v>
      </c>
      <c r="C10" s="18" t="s">
        <v>43</v>
      </c>
      <c r="D10" s="18" t="s">
        <v>41</v>
      </c>
      <c r="E10" s="17">
        <v>2</v>
      </c>
      <c r="F10" s="17" t="s">
        <v>34</v>
      </c>
      <c r="G10" s="17">
        <v>56</v>
      </c>
      <c r="H10" s="17">
        <f t="shared" si="0"/>
        <v>112</v>
      </c>
      <c r="I10" s="33">
        <v>55.2</v>
      </c>
      <c r="J10" s="33">
        <f t="shared" si="1"/>
        <v>110.4</v>
      </c>
      <c r="K10" s="17" t="s">
        <v>35</v>
      </c>
      <c r="L10" s="17" t="s">
        <v>36</v>
      </c>
      <c r="M10" s="17" t="s">
        <v>24</v>
      </c>
      <c r="N10" s="17"/>
      <c r="O10" s="17" t="s">
        <v>25</v>
      </c>
      <c r="P10" s="17" t="s">
        <v>26</v>
      </c>
      <c r="Q10" s="41" t="str">
        <f>_xlfn.DISPIMG("ID_7FB30E76C5754C3CB7B95793BED2A7E3",1)</f>
        <v>=DISPIMG("ID_7FB30E76C5754C3CB7B95793BED2A7E3",1)</v>
      </c>
    </row>
    <row r="11" s="1" customFormat="1" ht="80" customHeight="1" spans="1:17">
      <c r="A11" s="17">
        <v>8</v>
      </c>
      <c r="B11" s="18" t="s">
        <v>44</v>
      </c>
      <c r="C11" s="18" t="s">
        <v>45</v>
      </c>
      <c r="D11" s="18" t="s">
        <v>41</v>
      </c>
      <c r="E11" s="17">
        <v>2</v>
      </c>
      <c r="F11" s="17" t="s">
        <v>34</v>
      </c>
      <c r="G11" s="17">
        <v>83</v>
      </c>
      <c r="H11" s="17">
        <f t="shared" si="0"/>
        <v>166</v>
      </c>
      <c r="I11" s="33">
        <v>81.5</v>
      </c>
      <c r="J11" s="33">
        <f t="shared" si="1"/>
        <v>163</v>
      </c>
      <c r="K11" s="17" t="s">
        <v>35</v>
      </c>
      <c r="L11" s="17" t="s">
        <v>36</v>
      </c>
      <c r="M11" s="17" t="s">
        <v>24</v>
      </c>
      <c r="N11" s="17"/>
      <c r="O11" s="17" t="s">
        <v>25</v>
      </c>
      <c r="P11" s="17" t="s">
        <v>26</v>
      </c>
      <c r="Q11" s="41" t="str">
        <f>_xlfn.DISPIMG("ID_10621D6409D249BAA5CF0823E3D33EA8",1)</f>
        <v>=DISPIMG("ID_10621D6409D249BAA5CF0823E3D33EA8",1)</v>
      </c>
    </row>
    <row r="12" s="1" customFormat="1" ht="80" customHeight="1" spans="1:17">
      <c r="A12" s="17">
        <v>9</v>
      </c>
      <c r="B12" s="18" t="s">
        <v>46</v>
      </c>
      <c r="C12" s="18" t="s">
        <v>47</v>
      </c>
      <c r="D12" s="18" t="s">
        <v>41</v>
      </c>
      <c r="E12" s="17">
        <v>2</v>
      </c>
      <c r="F12" s="17" t="s">
        <v>34</v>
      </c>
      <c r="G12" s="17">
        <v>88</v>
      </c>
      <c r="H12" s="17">
        <f t="shared" si="0"/>
        <v>176</v>
      </c>
      <c r="I12" s="33">
        <v>86.4</v>
      </c>
      <c r="J12" s="33">
        <f t="shared" si="1"/>
        <v>172.8</v>
      </c>
      <c r="K12" s="17" t="s">
        <v>35</v>
      </c>
      <c r="L12" s="17" t="s">
        <v>36</v>
      </c>
      <c r="M12" s="17" t="s">
        <v>24</v>
      </c>
      <c r="N12" s="17"/>
      <c r="O12" s="17" t="s">
        <v>25</v>
      </c>
      <c r="P12" s="17" t="s">
        <v>26</v>
      </c>
      <c r="Q12" s="41" t="str">
        <f>_xlfn.DISPIMG("ID_B37895FBF9954E7FB1EB24521980EF28",1)</f>
        <v>=DISPIMG("ID_B37895FBF9954E7FB1EB24521980EF28",1)</v>
      </c>
    </row>
    <row r="13" s="1" customFormat="1" ht="23" customHeight="1" spans="1:17">
      <c r="A13" s="17">
        <v>10</v>
      </c>
      <c r="B13" s="18" t="s">
        <v>48</v>
      </c>
      <c r="C13" s="18" t="s">
        <v>48</v>
      </c>
      <c r="D13" s="17" t="s">
        <v>49</v>
      </c>
      <c r="E13" s="17">
        <v>10</v>
      </c>
      <c r="F13" s="17" t="s">
        <v>50</v>
      </c>
      <c r="G13" s="17">
        <v>8</v>
      </c>
      <c r="H13" s="17">
        <f t="shared" ref="H13:H27" si="2">G13*E13</f>
        <v>80</v>
      </c>
      <c r="I13" s="34">
        <v>7.3</v>
      </c>
      <c r="J13" s="34">
        <f t="shared" ref="J13:J35" si="3">I13*E13</f>
        <v>73</v>
      </c>
      <c r="K13" s="17" t="s">
        <v>35</v>
      </c>
      <c r="L13" s="17" t="s">
        <v>36</v>
      </c>
      <c r="M13" s="17" t="s">
        <v>24</v>
      </c>
      <c r="N13" s="17"/>
      <c r="O13" s="17" t="s">
        <v>25</v>
      </c>
      <c r="P13" s="17" t="s">
        <v>51</v>
      </c>
      <c r="Q13" s="17"/>
    </row>
    <row r="14" s="1" customFormat="1" ht="20.25" customHeight="1" spans="1:17">
      <c r="A14" s="17">
        <v>11</v>
      </c>
      <c r="B14" s="18" t="s">
        <v>48</v>
      </c>
      <c r="C14" s="18" t="s">
        <v>48</v>
      </c>
      <c r="D14" s="17" t="s">
        <v>52</v>
      </c>
      <c r="E14" s="17">
        <v>10</v>
      </c>
      <c r="F14" s="17" t="s">
        <v>50</v>
      </c>
      <c r="G14" s="17">
        <v>7.5</v>
      </c>
      <c r="H14" s="17">
        <f t="shared" si="2"/>
        <v>75</v>
      </c>
      <c r="I14" s="34">
        <v>6.9</v>
      </c>
      <c r="J14" s="34">
        <f t="shared" si="3"/>
        <v>69</v>
      </c>
      <c r="K14" s="17" t="s">
        <v>35</v>
      </c>
      <c r="L14" s="17" t="s">
        <v>36</v>
      </c>
      <c r="M14" s="17" t="s">
        <v>24</v>
      </c>
      <c r="N14" s="17"/>
      <c r="O14" s="17" t="s">
        <v>25</v>
      </c>
      <c r="P14" s="17" t="s">
        <v>51</v>
      </c>
      <c r="Q14" s="17"/>
    </row>
    <row r="15" s="1" customFormat="1" ht="20.25" customHeight="1" spans="1:17">
      <c r="A15" s="17">
        <v>12</v>
      </c>
      <c r="B15" s="18" t="s">
        <v>48</v>
      </c>
      <c r="C15" s="18" t="s">
        <v>48</v>
      </c>
      <c r="D15" s="17" t="s">
        <v>53</v>
      </c>
      <c r="E15" s="17">
        <v>10</v>
      </c>
      <c r="F15" s="17" t="s">
        <v>50</v>
      </c>
      <c r="G15" s="17">
        <v>7</v>
      </c>
      <c r="H15" s="17">
        <f t="shared" si="2"/>
        <v>70</v>
      </c>
      <c r="I15" s="34">
        <v>6.5</v>
      </c>
      <c r="J15" s="34">
        <f t="shared" si="3"/>
        <v>65</v>
      </c>
      <c r="K15" s="17" t="s">
        <v>35</v>
      </c>
      <c r="L15" s="17" t="s">
        <v>36</v>
      </c>
      <c r="M15" s="17" t="s">
        <v>24</v>
      </c>
      <c r="N15" s="17"/>
      <c r="O15" s="17" t="s">
        <v>25</v>
      </c>
      <c r="P15" s="17" t="s">
        <v>51</v>
      </c>
      <c r="Q15" s="17"/>
    </row>
    <row r="16" s="1" customFormat="1" ht="20.25" customHeight="1" spans="1:17">
      <c r="A16" s="17">
        <v>13</v>
      </c>
      <c r="B16" s="18" t="s">
        <v>48</v>
      </c>
      <c r="C16" s="18" t="s">
        <v>48</v>
      </c>
      <c r="D16" s="17" t="s">
        <v>54</v>
      </c>
      <c r="E16" s="17">
        <v>50</v>
      </c>
      <c r="F16" s="17" t="s">
        <v>50</v>
      </c>
      <c r="G16" s="17">
        <v>6.5</v>
      </c>
      <c r="H16" s="17">
        <f t="shared" si="2"/>
        <v>325</v>
      </c>
      <c r="I16" s="34">
        <v>6</v>
      </c>
      <c r="J16" s="34">
        <f t="shared" si="3"/>
        <v>300</v>
      </c>
      <c r="K16" s="17" t="s">
        <v>35</v>
      </c>
      <c r="L16" s="17" t="s">
        <v>36</v>
      </c>
      <c r="M16" s="17" t="s">
        <v>24</v>
      </c>
      <c r="N16" s="17"/>
      <c r="O16" s="17" t="s">
        <v>25</v>
      </c>
      <c r="P16" s="17" t="s">
        <v>51</v>
      </c>
      <c r="Q16" s="17"/>
    </row>
    <row r="17" s="1" customFormat="1" ht="20.25" customHeight="1" spans="1:17">
      <c r="A17" s="17">
        <v>14</v>
      </c>
      <c r="B17" s="18" t="s">
        <v>48</v>
      </c>
      <c r="C17" s="18" t="s">
        <v>48</v>
      </c>
      <c r="D17" s="17" t="s">
        <v>55</v>
      </c>
      <c r="E17" s="17">
        <v>10</v>
      </c>
      <c r="F17" s="17" t="s">
        <v>50</v>
      </c>
      <c r="G17" s="17">
        <v>15</v>
      </c>
      <c r="H17" s="17">
        <f t="shared" si="2"/>
        <v>150</v>
      </c>
      <c r="I17" s="34">
        <v>13.8</v>
      </c>
      <c r="J17" s="34">
        <f t="shared" si="3"/>
        <v>138</v>
      </c>
      <c r="K17" s="17" t="s">
        <v>35</v>
      </c>
      <c r="L17" s="17" t="s">
        <v>36</v>
      </c>
      <c r="M17" s="17" t="s">
        <v>24</v>
      </c>
      <c r="N17" s="17"/>
      <c r="O17" s="17" t="s">
        <v>25</v>
      </c>
      <c r="P17" s="17" t="s">
        <v>51</v>
      </c>
      <c r="Q17" s="17"/>
    </row>
    <row r="18" s="1" customFormat="1" ht="20.25" customHeight="1" spans="1:17">
      <c r="A18" s="17">
        <v>15</v>
      </c>
      <c r="B18" s="18" t="s">
        <v>48</v>
      </c>
      <c r="C18" s="18" t="s">
        <v>48</v>
      </c>
      <c r="D18" s="17" t="s">
        <v>55</v>
      </c>
      <c r="E18" s="17">
        <v>10</v>
      </c>
      <c r="F18" s="17" t="s">
        <v>50</v>
      </c>
      <c r="G18" s="17">
        <v>15</v>
      </c>
      <c r="H18" s="17">
        <f t="shared" si="2"/>
        <v>150</v>
      </c>
      <c r="I18" s="34">
        <v>13.8</v>
      </c>
      <c r="J18" s="34">
        <f t="shared" si="3"/>
        <v>138</v>
      </c>
      <c r="K18" s="17" t="s">
        <v>35</v>
      </c>
      <c r="L18" s="17" t="s">
        <v>36</v>
      </c>
      <c r="M18" s="17" t="s">
        <v>24</v>
      </c>
      <c r="N18" s="17"/>
      <c r="O18" s="17" t="s">
        <v>25</v>
      </c>
      <c r="P18" s="17" t="s">
        <v>51</v>
      </c>
      <c r="Q18" s="17"/>
    </row>
    <row r="19" s="1" customFormat="1" ht="20.25" customHeight="1" spans="1:17">
      <c r="A19" s="17">
        <v>16</v>
      </c>
      <c r="B19" s="18" t="s">
        <v>48</v>
      </c>
      <c r="C19" s="18" t="s">
        <v>48</v>
      </c>
      <c r="D19" s="17" t="s">
        <v>55</v>
      </c>
      <c r="E19" s="17">
        <v>10</v>
      </c>
      <c r="F19" s="17" t="s">
        <v>50</v>
      </c>
      <c r="G19" s="17">
        <v>15</v>
      </c>
      <c r="H19" s="17">
        <f t="shared" si="2"/>
        <v>150</v>
      </c>
      <c r="I19" s="34">
        <v>13.8</v>
      </c>
      <c r="J19" s="34">
        <f t="shared" si="3"/>
        <v>138</v>
      </c>
      <c r="K19" s="17" t="s">
        <v>35</v>
      </c>
      <c r="L19" s="17" t="s">
        <v>36</v>
      </c>
      <c r="M19" s="17" t="s">
        <v>24</v>
      </c>
      <c r="N19" s="17"/>
      <c r="O19" s="17" t="s">
        <v>25</v>
      </c>
      <c r="P19" s="17" t="s">
        <v>51</v>
      </c>
      <c r="Q19" s="17"/>
    </row>
    <row r="20" s="1" customFormat="1" ht="20.25" customHeight="1" spans="1:17">
      <c r="A20" s="17">
        <v>17</v>
      </c>
      <c r="B20" s="18" t="s">
        <v>48</v>
      </c>
      <c r="C20" s="18" t="s">
        <v>48</v>
      </c>
      <c r="D20" s="17" t="s">
        <v>56</v>
      </c>
      <c r="E20" s="17">
        <v>10</v>
      </c>
      <c r="F20" s="17" t="s">
        <v>50</v>
      </c>
      <c r="G20" s="17">
        <v>6</v>
      </c>
      <c r="H20" s="17">
        <f t="shared" si="2"/>
        <v>60</v>
      </c>
      <c r="I20" s="34">
        <v>5.5</v>
      </c>
      <c r="J20" s="34">
        <f t="shared" si="3"/>
        <v>55</v>
      </c>
      <c r="K20" s="17" t="s">
        <v>35</v>
      </c>
      <c r="L20" s="17" t="s">
        <v>36</v>
      </c>
      <c r="M20" s="17" t="s">
        <v>24</v>
      </c>
      <c r="N20" s="17"/>
      <c r="O20" s="17" t="s">
        <v>25</v>
      </c>
      <c r="P20" s="17" t="s">
        <v>51</v>
      </c>
      <c r="Q20" s="17"/>
    </row>
    <row r="21" s="1" customFormat="1" ht="20.25" customHeight="1" spans="1:17">
      <c r="A21" s="17">
        <v>18</v>
      </c>
      <c r="B21" s="18" t="s">
        <v>48</v>
      </c>
      <c r="C21" s="18" t="s">
        <v>48</v>
      </c>
      <c r="D21" s="17" t="s">
        <v>57</v>
      </c>
      <c r="E21" s="17">
        <v>10</v>
      </c>
      <c r="F21" s="17" t="s">
        <v>50</v>
      </c>
      <c r="G21" s="17">
        <v>5</v>
      </c>
      <c r="H21" s="17">
        <f t="shared" si="2"/>
        <v>50</v>
      </c>
      <c r="I21" s="34">
        <v>4.6</v>
      </c>
      <c r="J21" s="34">
        <f t="shared" si="3"/>
        <v>46</v>
      </c>
      <c r="K21" s="17" t="s">
        <v>35</v>
      </c>
      <c r="L21" s="17" t="s">
        <v>36</v>
      </c>
      <c r="M21" s="17" t="s">
        <v>24</v>
      </c>
      <c r="N21" s="17"/>
      <c r="O21" s="17" t="s">
        <v>25</v>
      </c>
      <c r="P21" s="17" t="s">
        <v>51</v>
      </c>
      <c r="Q21" s="17"/>
    </row>
    <row r="22" s="1" customFormat="1" ht="20.25" customHeight="1" spans="1:17">
      <c r="A22" s="17">
        <v>19</v>
      </c>
      <c r="B22" s="18" t="s">
        <v>48</v>
      </c>
      <c r="C22" s="18" t="s">
        <v>48</v>
      </c>
      <c r="D22" s="17" t="s">
        <v>58</v>
      </c>
      <c r="E22" s="17">
        <v>10</v>
      </c>
      <c r="F22" s="17" t="s">
        <v>50</v>
      </c>
      <c r="G22" s="17">
        <v>4</v>
      </c>
      <c r="H22" s="17">
        <f t="shared" si="2"/>
        <v>40</v>
      </c>
      <c r="I22" s="34">
        <v>6.7</v>
      </c>
      <c r="J22" s="34">
        <f t="shared" si="3"/>
        <v>67</v>
      </c>
      <c r="K22" s="17" t="s">
        <v>35</v>
      </c>
      <c r="L22" s="17" t="s">
        <v>36</v>
      </c>
      <c r="M22" s="17" t="s">
        <v>24</v>
      </c>
      <c r="N22" s="17"/>
      <c r="O22" s="17" t="s">
        <v>25</v>
      </c>
      <c r="P22" s="17" t="s">
        <v>51</v>
      </c>
      <c r="Q22" s="17"/>
    </row>
    <row r="23" s="1" customFormat="1" ht="20.25" customHeight="1" spans="1:17">
      <c r="A23" s="17">
        <v>20</v>
      </c>
      <c r="B23" s="18" t="s">
        <v>48</v>
      </c>
      <c r="C23" s="18" t="s">
        <v>48</v>
      </c>
      <c r="D23" s="17" t="s">
        <v>59</v>
      </c>
      <c r="E23" s="17">
        <v>10</v>
      </c>
      <c r="F23" s="17" t="s">
        <v>50</v>
      </c>
      <c r="G23" s="17">
        <v>4</v>
      </c>
      <c r="H23" s="17">
        <f t="shared" si="2"/>
        <v>40</v>
      </c>
      <c r="I23" s="34">
        <v>3.7</v>
      </c>
      <c r="J23" s="34">
        <f t="shared" si="3"/>
        <v>37</v>
      </c>
      <c r="K23" s="17" t="s">
        <v>35</v>
      </c>
      <c r="L23" s="17" t="s">
        <v>36</v>
      </c>
      <c r="M23" s="17" t="s">
        <v>24</v>
      </c>
      <c r="N23" s="17"/>
      <c r="O23" s="17" t="s">
        <v>25</v>
      </c>
      <c r="P23" s="17" t="s">
        <v>51</v>
      </c>
      <c r="Q23" s="17"/>
    </row>
    <row r="24" s="1" customFormat="1" ht="20.25" customHeight="1" spans="1:17">
      <c r="A24" s="17">
        <v>21</v>
      </c>
      <c r="B24" s="18" t="s">
        <v>60</v>
      </c>
      <c r="C24" s="18" t="s">
        <v>61</v>
      </c>
      <c r="D24" s="17" t="s">
        <v>62</v>
      </c>
      <c r="E24" s="17">
        <v>10</v>
      </c>
      <c r="F24" s="17" t="s">
        <v>63</v>
      </c>
      <c r="G24" s="17">
        <v>60</v>
      </c>
      <c r="H24" s="17">
        <f t="shared" si="2"/>
        <v>600</v>
      </c>
      <c r="I24" s="33">
        <v>60</v>
      </c>
      <c r="J24" s="34">
        <f t="shared" si="3"/>
        <v>600</v>
      </c>
      <c r="K24" s="17" t="s">
        <v>35</v>
      </c>
      <c r="L24" s="17" t="s">
        <v>36</v>
      </c>
      <c r="M24" s="17" t="s">
        <v>24</v>
      </c>
      <c r="N24" s="17"/>
      <c r="O24" s="17" t="s">
        <v>25</v>
      </c>
      <c r="P24" s="17" t="s">
        <v>51</v>
      </c>
      <c r="Q24" s="17"/>
    </row>
    <row r="25" s="1" customFormat="1" ht="20.25" customHeight="1" spans="1:17">
      <c r="A25" s="17">
        <v>22</v>
      </c>
      <c r="B25" s="18" t="s">
        <v>64</v>
      </c>
      <c r="C25" s="18" t="s">
        <v>65</v>
      </c>
      <c r="D25" s="17" t="s">
        <v>66</v>
      </c>
      <c r="E25" s="17">
        <v>10</v>
      </c>
      <c r="F25" s="17" t="s">
        <v>63</v>
      </c>
      <c r="G25" s="17">
        <v>38</v>
      </c>
      <c r="H25" s="17">
        <f t="shared" si="2"/>
        <v>380</v>
      </c>
      <c r="I25" s="33">
        <v>38</v>
      </c>
      <c r="J25" s="34">
        <f t="shared" si="3"/>
        <v>380</v>
      </c>
      <c r="K25" s="17" t="s">
        <v>67</v>
      </c>
      <c r="L25" s="17" t="s">
        <v>68</v>
      </c>
      <c r="M25" s="17" t="s">
        <v>24</v>
      </c>
      <c r="N25" s="17"/>
      <c r="O25" s="17" t="s">
        <v>25</v>
      </c>
      <c r="P25" s="17" t="s">
        <v>51</v>
      </c>
      <c r="Q25" s="17"/>
    </row>
    <row r="26" s="1" customFormat="1" ht="20.25" customHeight="1" spans="1:17">
      <c r="A26" s="17">
        <v>23</v>
      </c>
      <c r="B26" s="18" t="s">
        <v>69</v>
      </c>
      <c r="C26" s="18" t="s">
        <v>65</v>
      </c>
      <c r="D26" s="17" t="s">
        <v>66</v>
      </c>
      <c r="E26" s="17">
        <v>10</v>
      </c>
      <c r="F26" s="17" t="s">
        <v>63</v>
      </c>
      <c r="G26" s="17">
        <v>38</v>
      </c>
      <c r="H26" s="17">
        <f t="shared" si="2"/>
        <v>380</v>
      </c>
      <c r="I26" s="33">
        <v>38</v>
      </c>
      <c r="J26" s="34">
        <f t="shared" si="3"/>
        <v>380</v>
      </c>
      <c r="K26" s="17" t="s">
        <v>67</v>
      </c>
      <c r="L26" s="17" t="s">
        <v>68</v>
      </c>
      <c r="M26" s="17" t="s">
        <v>24</v>
      </c>
      <c r="N26" s="17"/>
      <c r="O26" s="17" t="s">
        <v>25</v>
      </c>
      <c r="P26" s="17" t="s">
        <v>51</v>
      </c>
      <c r="Q26" s="17"/>
    </row>
    <row r="27" s="1" customFormat="1" ht="20.25" customHeight="1" spans="1:17">
      <c r="A27" s="17">
        <v>24</v>
      </c>
      <c r="B27" s="18" t="s">
        <v>70</v>
      </c>
      <c r="C27" s="18" t="s">
        <v>71</v>
      </c>
      <c r="D27" s="17" t="s">
        <v>72</v>
      </c>
      <c r="E27" s="17">
        <v>10</v>
      </c>
      <c r="F27" s="17" t="s">
        <v>63</v>
      </c>
      <c r="G27" s="17">
        <v>66</v>
      </c>
      <c r="H27" s="17">
        <f t="shared" si="2"/>
        <v>660</v>
      </c>
      <c r="I27" s="33">
        <v>66</v>
      </c>
      <c r="J27" s="34">
        <f t="shared" si="3"/>
        <v>660</v>
      </c>
      <c r="K27" s="17" t="s">
        <v>35</v>
      </c>
      <c r="L27" s="17" t="s">
        <v>36</v>
      </c>
      <c r="M27" s="17" t="s">
        <v>24</v>
      </c>
      <c r="N27" s="17"/>
      <c r="O27" s="17" t="s">
        <v>25</v>
      </c>
      <c r="P27" s="17" t="s">
        <v>51</v>
      </c>
      <c r="Q27" s="17"/>
    </row>
    <row r="28" s="2" customFormat="1" ht="44" customHeight="1" spans="1:18">
      <c r="A28" s="17">
        <v>25</v>
      </c>
      <c r="B28" s="18" t="s">
        <v>73</v>
      </c>
      <c r="C28" s="18" t="s">
        <v>74</v>
      </c>
      <c r="D28" s="19" t="s">
        <v>75</v>
      </c>
      <c r="E28" s="17">
        <v>10</v>
      </c>
      <c r="F28" s="17" t="s">
        <v>76</v>
      </c>
      <c r="G28" s="17">
        <v>600</v>
      </c>
      <c r="H28" s="17">
        <f t="shared" ref="H28:H59" si="4">E28*G28</f>
        <v>6000</v>
      </c>
      <c r="I28" s="33">
        <v>500</v>
      </c>
      <c r="J28" s="34">
        <f t="shared" si="3"/>
        <v>5000</v>
      </c>
      <c r="K28" s="17" t="s">
        <v>77</v>
      </c>
      <c r="L28" s="17" t="s">
        <v>78</v>
      </c>
      <c r="M28" s="17" t="s">
        <v>24</v>
      </c>
      <c r="N28" s="17"/>
      <c r="O28" s="17" t="s">
        <v>25</v>
      </c>
      <c r="P28" s="17" t="s">
        <v>79</v>
      </c>
      <c r="Q28" s="17" t="s">
        <v>80</v>
      </c>
      <c r="R28" s="42"/>
    </row>
    <row r="29" s="1" customFormat="1" ht="20.25" customHeight="1" spans="1:17">
      <c r="A29" s="17">
        <v>26</v>
      </c>
      <c r="B29" s="18" t="s">
        <v>81</v>
      </c>
      <c r="C29" s="18" t="s">
        <v>82</v>
      </c>
      <c r="D29" s="17" t="s">
        <v>83</v>
      </c>
      <c r="E29" s="17">
        <v>10</v>
      </c>
      <c r="F29" s="17" t="s">
        <v>34</v>
      </c>
      <c r="G29" s="17">
        <v>70</v>
      </c>
      <c r="H29" s="17">
        <f t="shared" si="4"/>
        <v>700</v>
      </c>
      <c r="I29" s="33">
        <v>70</v>
      </c>
      <c r="J29" s="34">
        <f t="shared" si="3"/>
        <v>700</v>
      </c>
      <c r="K29" s="17" t="s">
        <v>84</v>
      </c>
      <c r="L29" s="17" t="s">
        <v>85</v>
      </c>
      <c r="M29" s="17" t="s">
        <v>24</v>
      </c>
      <c r="N29" s="17"/>
      <c r="O29" s="17" t="s">
        <v>25</v>
      </c>
      <c r="P29" s="17" t="s">
        <v>79</v>
      </c>
      <c r="Q29" s="41"/>
    </row>
    <row r="30" s="1" customFormat="1" ht="20.25" customHeight="1" spans="1:17">
      <c r="A30" s="17">
        <v>27</v>
      </c>
      <c r="B30" s="18" t="s">
        <v>86</v>
      </c>
      <c r="C30" s="18" t="s">
        <v>87</v>
      </c>
      <c r="D30" s="17" t="s">
        <v>88</v>
      </c>
      <c r="E30" s="17">
        <v>50</v>
      </c>
      <c r="F30" s="17" t="s">
        <v>89</v>
      </c>
      <c r="G30" s="17">
        <v>0.6</v>
      </c>
      <c r="H30" s="17">
        <f t="shared" si="4"/>
        <v>30</v>
      </c>
      <c r="I30" s="33">
        <v>0.5</v>
      </c>
      <c r="J30" s="34">
        <f t="shared" si="3"/>
        <v>25</v>
      </c>
      <c r="K30" s="17" t="s">
        <v>90</v>
      </c>
      <c r="L30" s="17" t="s">
        <v>91</v>
      </c>
      <c r="M30" s="17" t="s">
        <v>24</v>
      </c>
      <c r="N30" s="17"/>
      <c r="O30" s="17" t="s">
        <v>25</v>
      </c>
      <c r="P30" s="17" t="s">
        <v>79</v>
      </c>
      <c r="Q30" s="41"/>
    </row>
    <row r="31" s="1" customFormat="1" ht="20.25" customHeight="1" spans="1:17">
      <c r="A31" s="17">
        <v>28</v>
      </c>
      <c r="B31" s="18" t="s">
        <v>92</v>
      </c>
      <c r="C31" s="18" t="s">
        <v>93</v>
      </c>
      <c r="D31" s="17" t="s">
        <v>94</v>
      </c>
      <c r="E31" s="17">
        <v>2</v>
      </c>
      <c r="F31" s="17" t="s">
        <v>21</v>
      </c>
      <c r="G31" s="17">
        <v>13</v>
      </c>
      <c r="H31" s="17">
        <f t="shared" si="4"/>
        <v>26</v>
      </c>
      <c r="I31" s="33">
        <v>12.5</v>
      </c>
      <c r="J31" s="34">
        <f t="shared" si="3"/>
        <v>25</v>
      </c>
      <c r="K31" s="17" t="s">
        <v>95</v>
      </c>
      <c r="L31" s="17" t="s">
        <v>96</v>
      </c>
      <c r="M31" s="17" t="s">
        <v>24</v>
      </c>
      <c r="N31" s="17"/>
      <c r="O31" s="17" t="s">
        <v>25</v>
      </c>
      <c r="P31" s="17" t="s">
        <v>79</v>
      </c>
      <c r="Q31" s="43"/>
    </row>
    <row r="32" s="1" customFormat="1" ht="20.25" customHeight="1" spans="1:17">
      <c r="A32" s="17">
        <v>29</v>
      </c>
      <c r="B32" s="18" t="s">
        <v>92</v>
      </c>
      <c r="C32" s="18" t="s">
        <v>93</v>
      </c>
      <c r="D32" s="17" t="s">
        <v>97</v>
      </c>
      <c r="E32" s="17">
        <v>2</v>
      </c>
      <c r="F32" s="17" t="s">
        <v>21</v>
      </c>
      <c r="G32" s="17">
        <v>8</v>
      </c>
      <c r="H32" s="17">
        <f t="shared" si="4"/>
        <v>16</v>
      </c>
      <c r="I32" s="33">
        <v>8</v>
      </c>
      <c r="J32" s="34">
        <f t="shared" si="3"/>
        <v>16</v>
      </c>
      <c r="K32" s="17" t="s">
        <v>95</v>
      </c>
      <c r="L32" s="17" t="s">
        <v>96</v>
      </c>
      <c r="M32" s="17" t="s">
        <v>24</v>
      </c>
      <c r="N32" s="17"/>
      <c r="O32" s="17" t="s">
        <v>25</v>
      </c>
      <c r="P32" s="17" t="s">
        <v>79</v>
      </c>
      <c r="Q32" s="43"/>
    </row>
    <row r="33" s="1" customFormat="1" ht="20.25" customHeight="1" spans="1:17">
      <c r="A33" s="17">
        <v>30</v>
      </c>
      <c r="B33" s="18" t="s">
        <v>98</v>
      </c>
      <c r="C33" s="18" t="s">
        <v>99</v>
      </c>
      <c r="D33" s="17" t="s">
        <v>100</v>
      </c>
      <c r="E33" s="17">
        <v>1</v>
      </c>
      <c r="F33" s="17" t="s">
        <v>34</v>
      </c>
      <c r="G33" s="17">
        <v>250</v>
      </c>
      <c r="H33" s="17">
        <f t="shared" si="4"/>
        <v>250</v>
      </c>
      <c r="I33" s="33">
        <v>250</v>
      </c>
      <c r="J33" s="34">
        <f t="shared" si="3"/>
        <v>250</v>
      </c>
      <c r="K33" s="17" t="s">
        <v>101</v>
      </c>
      <c r="L33" s="17" t="s">
        <v>102</v>
      </c>
      <c r="M33" s="17" t="s">
        <v>24</v>
      </c>
      <c r="N33" s="17"/>
      <c r="O33" s="17" t="s">
        <v>25</v>
      </c>
      <c r="P33" s="17" t="s">
        <v>79</v>
      </c>
      <c r="Q33" s="43"/>
    </row>
    <row r="34" s="1" customFormat="1" ht="20.25" customHeight="1" spans="1:17">
      <c r="A34" s="17">
        <v>31</v>
      </c>
      <c r="B34" s="18" t="s">
        <v>103</v>
      </c>
      <c r="C34" s="18" t="s">
        <v>104</v>
      </c>
      <c r="D34" s="17" t="s">
        <v>105</v>
      </c>
      <c r="E34" s="17">
        <v>16</v>
      </c>
      <c r="F34" s="17" t="s">
        <v>34</v>
      </c>
      <c r="G34" s="17">
        <v>50</v>
      </c>
      <c r="H34" s="17">
        <f t="shared" si="4"/>
        <v>800</v>
      </c>
      <c r="I34" s="33">
        <v>49</v>
      </c>
      <c r="J34" s="34">
        <f t="shared" si="3"/>
        <v>784</v>
      </c>
      <c r="K34" s="17" t="s">
        <v>101</v>
      </c>
      <c r="L34" s="17" t="s">
        <v>102</v>
      </c>
      <c r="M34" s="17" t="s">
        <v>24</v>
      </c>
      <c r="N34" s="17"/>
      <c r="O34" s="17" t="s">
        <v>25</v>
      </c>
      <c r="P34" s="17" t="s">
        <v>79</v>
      </c>
      <c r="Q34" s="43"/>
    </row>
    <row r="35" s="1" customFormat="1" ht="20.25" customHeight="1" spans="1:17">
      <c r="A35" s="17">
        <v>32</v>
      </c>
      <c r="B35" s="18" t="s">
        <v>106</v>
      </c>
      <c r="C35" s="20" t="s">
        <v>107</v>
      </c>
      <c r="D35" s="17" t="s">
        <v>108</v>
      </c>
      <c r="E35" s="17">
        <v>3</v>
      </c>
      <c r="F35" s="17" t="s">
        <v>76</v>
      </c>
      <c r="G35" s="17">
        <v>65</v>
      </c>
      <c r="H35" s="17">
        <f t="shared" si="4"/>
        <v>195</v>
      </c>
      <c r="I35" s="33">
        <v>65</v>
      </c>
      <c r="J35" s="34">
        <f t="shared" si="3"/>
        <v>195</v>
      </c>
      <c r="K35" s="17" t="s">
        <v>109</v>
      </c>
      <c r="L35" s="17" t="s">
        <v>110</v>
      </c>
      <c r="M35" s="17" t="s">
        <v>24</v>
      </c>
      <c r="N35" s="17"/>
      <c r="O35" s="17" t="s">
        <v>25</v>
      </c>
      <c r="P35" s="17" t="s">
        <v>79</v>
      </c>
      <c r="Q35" s="43"/>
    </row>
    <row r="36" s="1" customFormat="1" ht="30" customHeight="1" spans="1:17">
      <c r="A36" s="17">
        <v>33</v>
      </c>
      <c r="B36" s="18" t="s">
        <v>111</v>
      </c>
      <c r="C36" s="18" t="s">
        <v>112</v>
      </c>
      <c r="D36" s="17" t="s">
        <v>113</v>
      </c>
      <c r="E36" s="17">
        <v>4</v>
      </c>
      <c r="F36" s="17" t="s">
        <v>114</v>
      </c>
      <c r="G36" s="17">
        <v>1000</v>
      </c>
      <c r="H36" s="17">
        <f t="shared" si="4"/>
        <v>4000</v>
      </c>
      <c r="I36" s="33">
        <v>950</v>
      </c>
      <c r="J36" s="34">
        <f t="shared" ref="J36:J47" si="5">I36*E36</f>
        <v>3800</v>
      </c>
      <c r="K36" s="17" t="s">
        <v>115</v>
      </c>
      <c r="L36" s="17" t="s">
        <v>116</v>
      </c>
      <c r="M36" s="17" t="s">
        <v>24</v>
      </c>
      <c r="N36" s="17"/>
      <c r="O36" s="17" t="s">
        <v>117</v>
      </c>
      <c r="P36" s="17" t="s">
        <v>118</v>
      </c>
      <c r="Q36" s="17" t="s">
        <v>80</v>
      </c>
    </row>
    <row r="37" s="1" customFormat="1" ht="30" customHeight="1" spans="1:17">
      <c r="A37" s="17">
        <v>34</v>
      </c>
      <c r="B37" s="18" t="s">
        <v>119</v>
      </c>
      <c r="C37" s="18" t="s">
        <v>120</v>
      </c>
      <c r="D37" s="17" t="s">
        <v>121</v>
      </c>
      <c r="E37" s="17">
        <v>8</v>
      </c>
      <c r="F37" s="17" t="s">
        <v>114</v>
      </c>
      <c r="G37" s="17">
        <v>400</v>
      </c>
      <c r="H37" s="17">
        <f t="shared" si="4"/>
        <v>3200</v>
      </c>
      <c r="I37" s="33">
        <v>392</v>
      </c>
      <c r="J37" s="34">
        <f t="shared" si="5"/>
        <v>3136</v>
      </c>
      <c r="K37" s="17" t="s">
        <v>115</v>
      </c>
      <c r="L37" s="17" t="s">
        <v>116</v>
      </c>
      <c r="M37" s="17" t="s">
        <v>24</v>
      </c>
      <c r="N37" s="17"/>
      <c r="O37" s="17" t="s">
        <v>117</v>
      </c>
      <c r="P37" s="17" t="s">
        <v>118</v>
      </c>
      <c r="Q37" s="17" t="s">
        <v>80</v>
      </c>
    </row>
    <row r="38" s="1" customFormat="1" ht="30" customHeight="1" spans="1:17">
      <c r="A38" s="17">
        <v>35</v>
      </c>
      <c r="B38" s="18" t="s">
        <v>122</v>
      </c>
      <c r="C38" s="18" t="s">
        <v>123</v>
      </c>
      <c r="D38" s="17" t="s">
        <v>121</v>
      </c>
      <c r="E38" s="17">
        <v>8</v>
      </c>
      <c r="F38" s="17" t="s">
        <v>114</v>
      </c>
      <c r="G38" s="17">
        <v>300</v>
      </c>
      <c r="H38" s="17">
        <f t="shared" si="4"/>
        <v>2400</v>
      </c>
      <c r="I38" s="33">
        <v>294</v>
      </c>
      <c r="J38" s="34">
        <f t="shared" si="5"/>
        <v>2352</v>
      </c>
      <c r="K38" s="17" t="s">
        <v>115</v>
      </c>
      <c r="L38" s="17" t="s">
        <v>116</v>
      </c>
      <c r="M38" s="17" t="s">
        <v>24</v>
      </c>
      <c r="N38" s="17"/>
      <c r="O38" s="17" t="s">
        <v>117</v>
      </c>
      <c r="P38" s="17" t="s">
        <v>118</v>
      </c>
      <c r="Q38" s="17" t="s">
        <v>80</v>
      </c>
    </row>
    <row r="39" s="1" customFormat="1" ht="30" customHeight="1" spans="1:17">
      <c r="A39" s="17">
        <v>36</v>
      </c>
      <c r="B39" s="18" t="s">
        <v>124</v>
      </c>
      <c r="C39" s="18" t="s">
        <v>125</v>
      </c>
      <c r="D39" s="17" t="s">
        <v>126</v>
      </c>
      <c r="E39" s="17">
        <v>4</v>
      </c>
      <c r="F39" s="17" t="s">
        <v>89</v>
      </c>
      <c r="G39" s="17">
        <v>800</v>
      </c>
      <c r="H39" s="17">
        <f t="shared" si="4"/>
        <v>3200</v>
      </c>
      <c r="I39" s="33">
        <v>782</v>
      </c>
      <c r="J39" s="34">
        <f t="shared" si="5"/>
        <v>3128</v>
      </c>
      <c r="K39" s="17" t="s">
        <v>115</v>
      </c>
      <c r="L39" s="17" t="s">
        <v>116</v>
      </c>
      <c r="M39" s="17" t="s">
        <v>24</v>
      </c>
      <c r="N39" s="17"/>
      <c r="O39" s="17" t="s">
        <v>117</v>
      </c>
      <c r="P39" s="17" t="s">
        <v>118</v>
      </c>
      <c r="Q39" s="17" t="s">
        <v>80</v>
      </c>
    </row>
    <row r="40" s="1" customFormat="1" ht="30" customHeight="1" spans="1:17">
      <c r="A40" s="17">
        <v>37</v>
      </c>
      <c r="B40" s="18" t="s">
        <v>127</v>
      </c>
      <c r="C40" s="18" t="s">
        <v>128</v>
      </c>
      <c r="D40" s="17" t="s">
        <v>129</v>
      </c>
      <c r="E40" s="17">
        <v>4</v>
      </c>
      <c r="F40" s="17" t="s">
        <v>89</v>
      </c>
      <c r="G40" s="17">
        <v>900</v>
      </c>
      <c r="H40" s="17">
        <f t="shared" si="4"/>
        <v>3600</v>
      </c>
      <c r="I40" s="33">
        <v>829</v>
      </c>
      <c r="J40" s="34">
        <f t="shared" si="5"/>
        <v>3316</v>
      </c>
      <c r="K40" s="17" t="s">
        <v>115</v>
      </c>
      <c r="L40" s="17" t="s">
        <v>116</v>
      </c>
      <c r="M40" s="17" t="s">
        <v>24</v>
      </c>
      <c r="N40" s="17"/>
      <c r="O40" s="17" t="s">
        <v>117</v>
      </c>
      <c r="P40" s="17" t="s">
        <v>118</v>
      </c>
      <c r="Q40" s="17" t="s">
        <v>80</v>
      </c>
    </row>
    <row r="41" s="1" customFormat="1" ht="30" customHeight="1" spans="1:17">
      <c r="A41" s="17">
        <v>38</v>
      </c>
      <c r="B41" s="18" t="s">
        <v>130</v>
      </c>
      <c r="C41" s="18" t="s">
        <v>131</v>
      </c>
      <c r="D41" s="17" t="s">
        <v>132</v>
      </c>
      <c r="E41" s="17">
        <v>4</v>
      </c>
      <c r="F41" s="17" t="s">
        <v>89</v>
      </c>
      <c r="G41" s="17">
        <v>400</v>
      </c>
      <c r="H41" s="17">
        <f t="shared" si="4"/>
        <v>1600</v>
      </c>
      <c r="I41" s="33">
        <v>368</v>
      </c>
      <c r="J41" s="34">
        <f t="shared" si="5"/>
        <v>1472</v>
      </c>
      <c r="K41" s="17" t="s">
        <v>115</v>
      </c>
      <c r="L41" s="17" t="s">
        <v>116</v>
      </c>
      <c r="M41" s="17" t="s">
        <v>24</v>
      </c>
      <c r="N41" s="17"/>
      <c r="O41" s="17" t="s">
        <v>117</v>
      </c>
      <c r="P41" s="17" t="s">
        <v>118</v>
      </c>
      <c r="Q41" s="17" t="s">
        <v>80</v>
      </c>
    </row>
    <row r="42" s="1" customFormat="1" ht="30" customHeight="1" spans="1:17">
      <c r="A42" s="17">
        <v>39</v>
      </c>
      <c r="B42" s="18" t="s">
        <v>133</v>
      </c>
      <c r="C42" s="18" t="s">
        <v>134</v>
      </c>
      <c r="D42" s="17" t="s">
        <v>135</v>
      </c>
      <c r="E42" s="17">
        <v>1</v>
      </c>
      <c r="F42" s="17" t="s">
        <v>89</v>
      </c>
      <c r="G42" s="17">
        <v>1000</v>
      </c>
      <c r="H42" s="17">
        <f t="shared" si="4"/>
        <v>1000</v>
      </c>
      <c r="I42" s="33">
        <v>1000</v>
      </c>
      <c r="J42" s="34">
        <f t="shared" si="5"/>
        <v>1000</v>
      </c>
      <c r="K42" s="17" t="s">
        <v>115</v>
      </c>
      <c r="L42" s="17" t="s">
        <v>116</v>
      </c>
      <c r="M42" s="17" t="s">
        <v>24</v>
      </c>
      <c r="N42" s="17"/>
      <c r="O42" s="17" t="s">
        <v>117</v>
      </c>
      <c r="P42" s="17" t="s">
        <v>118</v>
      </c>
      <c r="Q42" s="17" t="s">
        <v>80</v>
      </c>
    </row>
    <row r="43" s="1" customFormat="1" ht="30" customHeight="1" spans="1:17">
      <c r="A43" s="17">
        <v>40</v>
      </c>
      <c r="B43" s="18" t="s">
        <v>136</v>
      </c>
      <c r="C43" s="18" t="s">
        <v>137</v>
      </c>
      <c r="D43" s="17" t="s">
        <v>135</v>
      </c>
      <c r="E43" s="17">
        <v>1</v>
      </c>
      <c r="F43" s="17" t="s">
        <v>89</v>
      </c>
      <c r="G43" s="17">
        <v>1000</v>
      </c>
      <c r="H43" s="17">
        <f t="shared" si="4"/>
        <v>1000</v>
      </c>
      <c r="I43" s="33">
        <v>1000</v>
      </c>
      <c r="J43" s="34">
        <f t="shared" si="5"/>
        <v>1000</v>
      </c>
      <c r="K43" s="17" t="s">
        <v>115</v>
      </c>
      <c r="L43" s="17" t="s">
        <v>116</v>
      </c>
      <c r="M43" s="17" t="s">
        <v>24</v>
      </c>
      <c r="N43" s="17"/>
      <c r="O43" s="17" t="s">
        <v>117</v>
      </c>
      <c r="P43" s="17" t="s">
        <v>118</v>
      </c>
      <c r="Q43" s="17" t="s">
        <v>80</v>
      </c>
    </row>
    <row r="44" s="1" customFormat="1" ht="30" customHeight="1" spans="1:17">
      <c r="A44" s="17">
        <v>41</v>
      </c>
      <c r="B44" s="18" t="s">
        <v>138</v>
      </c>
      <c r="C44" s="18"/>
      <c r="D44" s="17"/>
      <c r="E44" s="17">
        <v>2</v>
      </c>
      <c r="F44" s="17" t="s">
        <v>89</v>
      </c>
      <c r="G44" s="17">
        <v>3300</v>
      </c>
      <c r="H44" s="17">
        <f t="shared" si="4"/>
        <v>6600</v>
      </c>
      <c r="I44" s="33">
        <v>3300</v>
      </c>
      <c r="J44" s="34">
        <f t="shared" si="5"/>
        <v>6600</v>
      </c>
      <c r="K44" s="17" t="s">
        <v>115</v>
      </c>
      <c r="L44" s="17" t="s">
        <v>116</v>
      </c>
      <c r="M44" s="17" t="s">
        <v>24</v>
      </c>
      <c r="N44" s="17"/>
      <c r="O44" s="17" t="s">
        <v>117</v>
      </c>
      <c r="P44" s="17" t="s">
        <v>118</v>
      </c>
      <c r="Q44" s="17" t="s">
        <v>80</v>
      </c>
    </row>
    <row r="45" s="1" customFormat="1" ht="30" customHeight="1" spans="1:17">
      <c r="A45" s="17">
        <v>42</v>
      </c>
      <c r="B45" s="18" t="s">
        <v>139</v>
      </c>
      <c r="C45" s="18"/>
      <c r="D45" s="17"/>
      <c r="E45" s="17">
        <v>1</v>
      </c>
      <c r="F45" s="17" t="s">
        <v>140</v>
      </c>
      <c r="G45" s="17">
        <v>900</v>
      </c>
      <c r="H45" s="17">
        <f t="shared" si="4"/>
        <v>900</v>
      </c>
      <c r="I45" s="33">
        <v>900</v>
      </c>
      <c r="J45" s="34">
        <f t="shared" si="5"/>
        <v>900</v>
      </c>
      <c r="K45" s="17" t="s">
        <v>115</v>
      </c>
      <c r="L45" s="17" t="s">
        <v>116</v>
      </c>
      <c r="M45" s="17" t="s">
        <v>24</v>
      </c>
      <c r="N45" s="17"/>
      <c r="O45" s="17" t="s">
        <v>117</v>
      </c>
      <c r="P45" s="17" t="s">
        <v>118</v>
      </c>
      <c r="Q45" s="17" t="s">
        <v>80</v>
      </c>
    </row>
    <row r="46" customFormat="1" ht="64" customHeight="1" spans="1:18">
      <c r="A46" s="17">
        <v>43</v>
      </c>
      <c r="B46" s="18" t="s">
        <v>141</v>
      </c>
      <c r="C46" s="18" t="s">
        <v>142</v>
      </c>
      <c r="D46" s="17" t="s">
        <v>143</v>
      </c>
      <c r="E46" s="17">
        <v>3</v>
      </c>
      <c r="F46" s="17" t="s">
        <v>89</v>
      </c>
      <c r="G46" s="17">
        <v>320</v>
      </c>
      <c r="H46" s="17">
        <f t="shared" si="4"/>
        <v>960</v>
      </c>
      <c r="I46" s="33">
        <v>311</v>
      </c>
      <c r="J46" s="34">
        <f t="shared" si="5"/>
        <v>933</v>
      </c>
      <c r="K46" s="17" t="s">
        <v>144</v>
      </c>
      <c r="L46" s="17" t="s">
        <v>145</v>
      </c>
      <c r="M46" s="17" t="s">
        <v>24</v>
      </c>
      <c r="N46" s="17"/>
      <c r="O46" s="17" t="s">
        <v>117</v>
      </c>
      <c r="P46" s="17" t="s">
        <v>146</v>
      </c>
      <c r="Q46" s="44" t="s">
        <v>147</v>
      </c>
      <c r="R46" s="4"/>
    </row>
    <row r="47" s="3" customFormat="1" ht="31" customHeight="1" spans="1:17">
      <c r="A47" s="17">
        <v>44</v>
      </c>
      <c r="B47" s="18" t="s">
        <v>148</v>
      </c>
      <c r="C47" s="18" t="s">
        <v>149</v>
      </c>
      <c r="D47" s="17" t="s">
        <v>150</v>
      </c>
      <c r="E47" s="17">
        <v>50</v>
      </c>
      <c r="F47" s="17" t="s">
        <v>89</v>
      </c>
      <c r="G47" s="17">
        <v>5</v>
      </c>
      <c r="H47" s="17">
        <f t="shared" si="4"/>
        <v>250</v>
      </c>
      <c r="I47" s="33">
        <v>5</v>
      </c>
      <c r="J47" s="34">
        <f t="shared" si="5"/>
        <v>250</v>
      </c>
      <c r="K47" s="17" t="s">
        <v>151</v>
      </c>
      <c r="L47" s="17" t="s">
        <v>152</v>
      </c>
      <c r="M47" s="17" t="s">
        <v>24</v>
      </c>
      <c r="N47" s="17"/>
      <c r="O47" s="17" t="s">
        <v>153</v>
      </c>
      <c r="P47" s="17" t="s">
        <v>154</v>
      </c>
      <c r="Q47" s="45"/>
    </row>
    <row r="48" s="3" customFormat="1" ht="50" customHeight="1" spans="1:17">
      <c r="A48" s="17">
        <v>45</v>
      </c>
      <c r="B48" s="18" t="s">
        <v>106</v>
      </c>
      <c r="C48" s="18" t="s">
        <v>155</v>
      </c>
      <c r="D48" s="18" t="s">
        <v>156</v>
      </c>
      <c r="E48" s="17">
        <v>2</v>
      </c>
      <c r="F48" s="17" t="s">
        <v>89</v>
      </c>
      <c r="G48" s="17">
        <v>150</v>
      </c>
      <c r="H48" s="17">
        <f t="shared" si="4"/>
        <v>300</v>
      </c>
      <c r="I48" s="33">
        <v>145</v>
      </c>
      <c r="J48" s="33">
        <f t="shared" ref="J47:J50" si="6">I48*E48</f>
        <v>290</v>
      </c>
      <c r="K48" s="17" t="s">
        <v>157</v>
      </c>
      <c r="L48" s="17"/>
      <c r="M48" s="17" t="s">
        <v>24</v>
      </c>
      <c r="N48" s="17"/>
      <c r="O48" s="17" t="s">
        <v>153</v>
      </c>
      <c r="P48" s="17" t="s">
        <v>154</v>
      </c>
      <c r="Q48" s="45"/>
    </row>
    <row r="49" s="3" customFormat="1" ht="50" customHeight="1" spans="1:17">
      <c r="A49" s="17">
        <v>46</v>
      </c>
      <c r="B49" s="18" t="s">
        <v>106</v>
      </c>
      <c r="C49" s="18" t="s">
        <v>158</v>
      </c>
      <c r="D49" s="18" t="s">
        <v>159</v>
      </c>
      <c r="E49" s="17">
        <v>10</v>
      </c>
      <c r="F49" s="17" t="s">
        <v>89</v>
      </c>
      <c r="G49" s="17">
        <v>200</v>
      </c>
      <c r="H49" s="17">
        <f t="shared" si="4"/>
        <v>2000</v>
      </c>
      <c r="I49" s="33">
        <v>195</v>
      </c>
      <c r="J49" s="33">
        <f t="shared" si="6"/>
        <v>1950</v>
      </c>
      <c r="K49" s="17" t="s">
        <v>157</v>
      </c>
      <c r="L49" s="17"/>
      <c r="M49" s="17" t="s">
        <v>24</v>
      </c>
      <c r="N49" s="17"/>
      <c r="O49" s="17" t="s">
        <v>153</v>
      </c>
      <c r="P49" s="17" t="s">
        <v>154</v>
      </c>
      <c r="Q49" s="45"/>
    </row>
    <row r="50" s="3" customFormat="1" ht="33" customHeight="1" spans="1:17">
      <c r="A50" s="17">
        <v>47</v>
      </c>
      <c r="B50" s="18" t="s">
        <v>160</v>
      </c>
      <c r="C50" s="18" t="s">
        <v>161</v>
      </c>
      <c r="D50" s="17" t="s">
        <v>161</v>
      </c>
      <c r="E50" s="17">
        <v>300</v>
      </c>
      <c r="F50" s="17" t="s">
        <v>162</v>
      </c>
      <c r="G50" s="17">
        <v>42</v>
      </c>
      <c r="H50" s="17">
        <f t="shared" si="4"/>
        <v>12600</v>
      </c>
      <c r="I50" s="33">
        <v>35</v>
      </c>
      <c r="J50" s="33">
        <f t="shared" si="6"/>
        <v>10500</v>
      </c>
      <c r="K50" s="17" t="s">
        <v>163</v>
      </c>
      <c r="L50" s="17" t="s">
        <v>164</v>
      </c>
      <c r="M50" s="17" t="s">
        <v>24</v>
      </c>
      <c r="N50" s="17"/>
      <c r="O50" s="17" t="s">
        <v>153</v>
      </c>
      <c r="P50" s="17" t="s">
        <v>154</v>
      </c>
      <c r="Q50" s="45" t="s">
        <v>165</v>
      </c>
    </row>
    <row r="51" s="4" customFormat="1" ht="43.95" customHeight="1" spans="1:17">
      <c r="A51" s="17">
        <v>48</v>
      </c>
      <c r="B51" s="21" t="s">
        <v>166</v>
      </c>
      <c r="C51" s="21" t="s">
        <v>167</v>
      </c>
      <c r="D51" s="22" t="s">
        <v>168</v>
      </c>
      <c r="E51" s="21">
        <v>150</v>
      </c>
      <c r="F51" s="21" t="s">
        <v>89</v>
      </c>
      <c r="G51" s="21">
        <v>25</v>
      </c>
      <c r="H51" s="21">
        <f t="shared" si="4"/>
        <v>3750</v>
      </c>
      <c r="I51" s="33">
        <v>25</v>
      </c>
      <c r="J51" s="33">
        <f t="shared" ref="J51:J60" si="7">I51*E51</f>
        <v>3750</v>
      </c>
      <c r="K51" s="35" t="s">
        <v>169</v>
      </c>
      <c r="L51" s="35" t="s">
        <v>145</v>
      </c>
      <c r="M51" s="17" t="s">
        <v>24</v>
      </c>
      <c r="N51" s="36"/>
      <c r="O51" s="17" t="s">
        <v>153</v>
      </c>
      <c r="P51" s="17" t="s">
        <v>154</v>
      </c>
      <c r="Q51" s="41"/>
    </row>
    <row r="52" customFormat="1" ht="42" customHeight="1" spans="1:17">
      <c r="A52" s="17">
        <v>49</v>
      </c>
      <c r="B52" s="18" t="s">
        <v>170</v>
      </c>
      <c r="C52" s="18" t="s">
        <v>171</v>
      </c>
      <c r="D52" s="18" t="s">
        <v>172</v>
      </c>
      <c r="E52" s="18">
        <v>6</v>
      </c>
      <c r="F52" s="18" t="s">
        <v>34</v>
      </c>
      <c r="G52" s="18">
        <v>660</v>
      </c>
      <c r="H52" s="18">
        <f t="shared" si="4"/>
        <v>3960</v>
      </c>
      <c r="I52" s="37">
        <v>649</v>
      </c>
      <c r="J52" s="33">
        <f t="shared" si="7"/>
        <v>3894</v>
      </c>
      <c r="K52" s="18" t="s">
        <v>173</v>
      </c>
      <c r="L52" s="18" t="s">
        <v>174</v>
      </c>
      <c r="M52" s="17" t="s">
        <v>24</v>
      </c>
      <c r="N52" s="18"/>
      <c r="O52" s="18" t="s">
        <v>153</v>
      </c>
      <c r="P52" s="18" t="s">
        <v>154</v>
      </c>
      <c r="Q52" s="43"/>
    </row>
    <row r="53" customFormat="1" ht="42" customHeight="1" spans="1:17">
      <c r="A53" s="17">
        <v>50</v>
      </c>
      <c r="B53" s="18" t="s">
        <v>175</v>
      </c>
      <c r="C53" s="18" t="s">
        <v>176</v>
      </c>
      <c r="D53" s="18" t="s">
        <v>177</v>
      </c>
      <c r="E53" s="18">
        <v>6</v>
      </c>
      <c r="F53" s="18" t="s">
        <v>89</v>
      </c>
      <c r="G53" s="18">
        <v>180</v>
      </c>
      <c r="H53" s="18">
        <f t="shared" si="4"/>
        <v>1080</v>
      </c>
      <c r="I53" s="37">
        <v>174</v>
      </c>
      <c r="J53" s="33">
        <f t="shared" si="7"/>
        <v>1044</v>
      </c>
      <c r="K53" s="18" t="s">
        <v>173</v>
      </c>
      <c r="L53" s="18" t="s">
        <v>174</v>
      </c>
      <c r="M53" s="17" t="s">
        <v>24</v>
      </c>
      <c r="N53" s="18"/>
      <c r="O53" s="18" t="s">
        <v>153</v>
      </c>
      <c r="P53" s="18" t="s">
        <v>154</v>
      </c>
      <c r="Q53" s="43"/>
    </row>
    <row r="54" s="5" customFormat="1" ht="34" customHeight="1" spans="1:17">
      <c r="A54" s="17">
        <v>51</v>
      </c>
      <c r="B54" s="18" t="s">
        <v>178</v>
      </c>
      <c r="C54" s="18" t="s">
        <v>179</v>
      </c>
      <c r="D54" s="18" t="s">
        <v>179</v>
      </c>
      <c r="E54" s="18">
        <v>10</v>
      </c>
      <c r="F54" s="18" t="s">
        <v>180</v>
      </c>
      <c r="G54" s="18">
        <v>48</v>
      </c>
      <c r="H54" s="18">
        <f t="shared" si="4"/>
        <v>480</v>
      </c>
      <c r="I54" s="37">
        <v>48</v>
      </c>
      <c r="J54" s="33">
        <f t="shared" si="7"/>
        <v>480</v>
      </c>
      <c r="K54" s="18" t="s">
        <v>181</v>
      </c>
      <c r="L54" s="18" t="s">
        <v>182</v>
      </c>
      <c r="M54" s="17" t="s">
        <v>24</v>
      </c>
      <c r="N54" s="18"/>
      <c r="O54" s="18" t="s">
        <v>153</v>
      </c>
      <c r="P54" s="18" t="s">
        <v>154</v>
      </c>
      <c r="Q54" s="46"/>
    </row>
    <row r="55" s="6" customFormat="1" ht="20.25" customHeight="1" spans="1:17">
      <c r="A55" s="17">
        <v>52</v>
      </c>
      <c r="B55" s="18" t="s">
        <v>183</v>
      </c>
      <c r="C55" s="18" t="s">
        <v>184</v>
      </c>
      <c r="D55" s="17" t="s">
        <v>185</v>
      </c>
      <c r="E55" s="17">
        <v>30</v>
      </c>
      <c r="F55" s="17" t="s">
        <v>76</v>
      </c>
      <c r="G55" s="17">
        <v>28</v>
      </c>
      <c r="H55" s="17">
        <f t="shared" si="4"/>
        <v>840</v>
      </c>
      <c r="I55" s="33">
        <v>28</v>
      </c>
      <c r="J55" s="33">
        <f t="shared" si="7"/>
        <v>840</v>
      </c>
      <c r="K55" s="18" t="s">
        <v>186</v>
      </c>
      <c r="L55" s="18"/>
      <c r="M55" s="18" t="s">
        <v>24</v>
      </c>
      <c r="N55" s="18"/>
      <c r="O55" s="17" t="s">
        <v>153</v>
      </c>
      <c r="P55" s="18" t="s">
        <v>154</v>
      </c>
      <c r="Q55" s="43"/>
    </row>
    <row r="56" s="6" customFormat="1" ht="27" customHeight="1" spans="1:17">
      <c r="A56" s="17">
        <v>53</v>
      </c>
      <c r="B56" s="18" t="s">
        <v>187</v>
      </c>
      <c r="C56" s="18" t="s">
        <v>188</v>
      </c>
      <c r="D56" s="17" t="s">
        <v>189</v>
      </c>
      <c r="E56" s="17">
        <v>1</v>
      </c>
      <c r="F56" s="17" t="s">
        <v>162</v>
      </c>
      <c r="G56" s="17">
        <v>280</v>
      </c>
      <c r="H56" s="17">
        <f t="shared" si="4"/>
        <v>280</v>
      </c>
      <c r="I56" s="33">
        <v>240</v>
      </c>
      <c r="J56" s="33">
        <f t="shared" si="7"/>
        <v>240</v>
      </c>
      <c r="K56" s="18" t="s">
        <v>190</v>
      </c>
      <c r="L56" s="18"/>
      <c r="M56" s="18" t="s">
        <v>24</v>
      </c>
      <c r="N56" s="18"/>
      <c r="O56" s="17" t="s">
        <v>153</v>
      </c>
      <c r="P56" s="18" t="s">
        <v>154</v>
      </c>
      <c r="Q56" s="43"/>
    </row>
    <row r="57" customFormat="1" ht="27" customHeight="1" spans="1:17">
      <c r="A57" s="17">
        <v>54</v>
      </c>
      <c r="B57" s="23" t="s">
        <v>191</v>
      </c>
      <c r="C57" s="24" t="s">
        <v>192</v>
      </c>
      <c r="D57" s="24" t="s">
        <v>193</v>
      </c>
      <c r="E57" s="23">
        <v>2</v>
      </c>
      <c r="F57" s="23" t="s">
        <v>162</v>
      </c>
      <c r="G57" s="17">
        <v>95</v>
      </c>
      <c r="H57" s="17">
        <f t="shared" si="4"/>
        <v>190</v>
      </c>
      <c r="I57" s="38">
        <v>95</v>
      </c>
      <c r="J57" s="33">
        <f t="shared" si="7"/>
        <v>190</v>
      </c>
      <c r="K57" s="18"/>
      <c r="L57" s="18"/>
      <c r="M57" s="18" t="s">
        <v>24</v>
      </c>
      <c r="N57" s="18"/>
      <c r="O57" s="17" t="s">
        <v>153</v>
      </c>
      <c r="P57" s="18" t="s">
        <v>154</v>
      </c>
      <c r="Q57" s="47"/>
    </row>
    <row r="58" s="7" customFormat="1" ht="60" customHeight="1" spans="1:18">
      <c r="A58" s="17">
        <v>55</v>
      </c>
      <c r="B58" s="18" t="s">
        <v>194</v>
      </c>
      <c r="C58" s="18" t="s">
        <v>195</v>
      </c>
      <c r="D58" s="18" t="s">
        <v>196</v>
      </c>
      <c r="E58" s="17">
        <v>4</v>
      </c>
      <c r="F58" s="17" t="s">
        <v>89</v>
      </c>
      <c r="G58" s="17">
        <v>40</v>
      </c>
      <c r="H58" s="17">
        <f t="shared" si="4"/>
        <v>160</v>
      </c>
      <c r="I58" s="33">
        <v>33.41</v>
      </c>
      <c r="J58" s="33">
        <f t="shared" si="7"/>
        <v>133.64</v>
      </c>
      <c r="K58" s="17" t="s">
        <v>197</v>
      </c>
      <c r="L58" s="17" t="s">
        <v>198</v>
      </c>
      <c r="M58" s="17" t="s">
        <v>24</v>
      </c>
      <c r="N58" s="17"/>
      <c r="O58" s="17" t="s">
        <v>153</v>
      </c>
      <c r="P58" s="17" t="s">
        <v>154</v>
      </c>
      <c r="Q58" s="48"/>
      <c r="R58" s="49"/>
    </row>
    <row r="59" customFormat="1" ht="69" customHeight="1" spans="1:17">
      <c r="A59" s="17">
        <v>56</v>
      </c>
      <c r="B59" s="18" t="s">
        <v>199</v>
      </c>
      <c r="C59" s="18" t="s">
        <v>200</v>
      </c>
      <c r="D59" s="18" t="s">
        <v>201</v>
      </c>
      <c r="E59" s="17">
        <v>20</v>
      </c>
      <c r="F59" s="17" t="s">
        <v>89</v>
      </c>
      <c r="G59" s="17">
        <v>140</v>
      </c>
      <c r="H59" s="17">
        <f t="shared" si="4"/>
        <v>2800</v>
      </c>
      <c r="I59" s="33">
        <v>139</v>
      </c>
      <c r="J59" s="33">
        <f t="shared" si="7"/>
        <v>2780</v>
      </c>
      <c r="K59" s="17"/>
      <c r="L59" s="17"/>
      <c r="M59" s="17" t="s">
        <v>24</v>
      </c>
      <c r="N59" s="17"/>
      <c r="O59" s="17" t="s">
        <v>153</v>
      </c>
      <c r="P59" s="17" t="s">
        <v>154</v>
      </c>
      <c r="Q59" s="46" t="str">
        <f>_xlfn.DISPIMG("ID_06AC242043794A8EA534BB71D3F7D072",1)</f>
        <v>=DISPIMG("ID_06AC242043794A8EA534BB71D3F7D072",1)</v>
      </c>
    </row>
    <row r="60" s="8" customFormat="1" ht="31" customHeight="1" spans="1:17">
      <c r="A60" s="17">
        <v>57</v>
      </c>
      <c r="B60" s="18" t="s">
        <v>202</v>
      </c>
      <c r="C60" s="18" t="s">
        <v>203</v>
      </c>
      <c r="D60" s="18" t="s">
        <v>204</v>
      </c>
      <c r="E60" s="17">
        <v>8</v>
      </c>
      <c r="F60" s="17" t="s">
        <v>205</v>
      </c>
      <c r="G60" s="17">
        <v>50</v>
      </c>
      <c r="H60" s="17">
        <f>G60*E60</f>
        <v>400</v>
      </c>
      <c r="I60" s="33">
        <v>42</v>
      </c>
      <c r="J60" s="33">
        <f t="shared" si="7"/>
        <v>336</v>
      </c>
      <c r="K60" s="17"/>
      <c r="L60" s="17"/>
      <c r="M60" s="17" t="s">
        <v>24</v>
      </c>
      <c r="N60" s="17"/>
      <c r="O60" s="17" t="s">
        <v>153</v>
      </c>
      <c r="P60" s="17" t="s">
        <v>154</v>
      </c>
      <c r="Q60" s="50"/>
    </row>
    <row r="61" ht="20.25" customHeight="1" spans="1:17">
      <c r="A61" s="25" t="s">
        <v>206</v>
      </c>
      <c r="B61" s="26"/>
      <c r="C61" s="26"/>
      <c r="D61" s="26"/>
      <c r="E61" s="26"/>
      <c r="F61" s="26"/>
      <c r="G61" s="27"/>
      <c r="H61" s="28">
        <f>SUM(H4:H60)</f>
        <v>71387.96</v>
      </c>
      <c r="I61" s="39"/>
      <c r="J61" s="39">
        <f>SUM(J4:J60)</f>
        <v>66983.8</v>
      </c>
      <c r="K61" s="25"/>
      <c r="L61" s="26"/>
      <c r="M61" s="26"/>
      <c r="N61" s="26"/>
      <c r="O61" s="26"/>
      <c r="P61" s="26"/>
      <c r="Q61" s="27"/>
    </row>
    <row r="62" ht="86.25" hidden="1" customHeight="1" spans="1:17">
      <c r="A62" s="29" t="s">
        <v>207</v>
      </c>
      <c r="B62" s="29"/>
      <c r="C62" s="29"/>
      <c r="D62" s="11"/>
      <c r="E62" s="30"/>
      <c r="F62" s="30"/>
      <c r="G62" s="30"/>
      <c r="H62" s="30"/>
      <c r="I62" s="11"/>
      <c r="J62" s="11"/>
      <c r="K62" s="30"/>
      <c r="L62" s="30"/>
      <c r="M62" s="40"/>
      <c r="N62" s="40"/>
      <c r="O62" s="40"/>
      <c r="P62" s="40"/>
      <c r="Q62" s="30"/>
    </row>
    <row r="63" customFormat="1" spans="1:17">
      <c r="A63" s="11"/>
      <c r="B63" s="29"/>
      <c r="C63" s="29"/>
      <c r="D63" s="11"/>
      <c r="E63" s="9"/>
      <c r="F63" s="9"/>
      <c r="G63" s="9"/>
      <c r="H63" s="9"/>
      <c r="I63" s="11"/>
      <c r="J63" s="11"/>
      <c r="K63" s="9"/>
      <c r="L63" s="9"/>
      <c r="Q63" s="9"/>
    </row>
    <row r="73" customFormat="1" spans="1:17">
      <c r="A73" s="9"/>
      <c r="B73" s="51"/>
      <c r="C73" s="51"/>
      <c r="D73" s="51"/>
      <c r="E73" s="9"/>
      <c r="F73" s="9"/>
      <c r="G73" s="9"/>
      <c r="H73" s="9"/>
      <c r="I73" s="11"/>
      <c r="J73" s="11"/>
      <c r="K73" s="9"/>
      <c r="L73" s="9"/>
      <c r="Q73" s="9"/>
    </row>
    <row r="74" customFormat="1" spans="1:17">
      <c r="A74" s="9"/>
      <c r="B74" s="51"/>
      <c r="C74" s="51"/>
      <c r="D74" s="51"/>
      <c r="E74" s="9"/>
      <c r="F74" s="9"/>
      <c r="G74" s="9"/>
      <c r="H74" s="9"/>
      <c r="I74" s="11"/>
      <c r="J74" s="11"/>
      <c r="K74" s="9"/>
      <c r="L74" s="9"/>
      <c r="Q74" s="9"/>
    </row>
    <row r="75" customFormat="1" spans="1:17">
      <c r="A75" s="9"/>
      <c r="B75" s="51"/>
      <c r="C75" s="51"/>
      <c r="D75" s="51"/>
      <c r="E75" s="9"/>
      <c r="F75" s="9"/>
      <c r="G75" s="9"/>
      <c r="H75" s="9"/>
      <c r="I75" s="11"/>
      <c r="J75" s="11"/>
      <c r="K75" s="9"/>
      <c r="L75" s="9"/>
      <c r="Q75" s="9"/>
    </row>
    <row r="76" customFormat="1" spans="1:17">
      <c r="A76" s="9"/>
      <c r="B76" s="51"/>
      <c r="C76" s="51"/>
      <c r="D76" s="51"/>
      <c r="E76" s="9"/>
      <c r="F76" s="9"/>
      <c r="G76" s="9"/>
      <c r="H76" s="9"/>
      <c r="I76" s="11"/>
      <c r="J76" s="11"/>
      <c r="K76" s="9"/>
      <c r="L76" s="9"/>
      <c r="Q76" s="9"/>
    </row>
    <row r="77" customFormat="1" spans="1:17">
      <c r="A77" s="9"/>
      <c r="B77" s="51"/>
      <c r="C77" s="51"/>
      <c r="D77" s="51"/>
      <c r="E77" s="9"/>
      <c r="F77" s="9"/>
      <c r="G77" s="9"/>
      <c r="H77" s="9"/>
      <c r="I77" s="11"/>
      <c r="J77" s="11"/>
      <c r="K77" s="9"/>
      <c r="L77" s="9"/>
      <c r="Q77" s="9"/>
    </row>
    <row r="78" customFormat="1" spans="1:17">
      <c r="A78" s="9"/>
      <c r="B78" s="51"/>
      <c r="C78" s="51"/>
      <c r="D78" s="51"/>
      <c r="E78" s="9"/>
      <c r="F78" s="9"/>
      <c r="G78" s="9"/>
      <c r="H78" s="9"/>
      <c r="I78" s="11"/>
      <c r="J78" s="11"/>
      <c r="K78" s="9"/>
      <c r="L78" s="9"/>
      <c r="Q78" s="9"/>
    </row>
    <row r="79" customFormat="1" spans="1:17">
      <c r="A79" s="9"/>
      <c r="B79" s="51"/>
      <c r="C79" s="51"/>
      <c r="D79" s="51"/>
      <c r="E79" s="9"/>
      <c r="F79" s="9"/>
      <c r="G79" s="9"/>
      <c r="H79" s="9"/>
      <c r="I79" s="11"/>
      <c r="J79" s="11"/>
      <c r="K79" s="9"/>
      <c r="L79" s="9"/>
      <c r="Q79" s="9"/>
    </row>
    <row r="80" customFormat="1" spans="1:17">
      <c r="A80" s="9"/>
      <c r="B80" s="51"/>
      <c r="C80" s="51"/>
      <c r="D80" s="51"/>
      <c r="E80" s="9"/>
      <c r="F80" s="9"/>
      <c r="G80" s="9"/>
      <c r="H80" s="9"/>
      <c r="I80" s="11"/>
      <c r="J80" s="11"/>
      <c r="K80" s="9"/>
      <c r="L80" s="9"/>
      <c r="Q80" s="9"/>
    </row>
  </sheetData>
  <mergeCells count="21">
    <mergeCell ref="A1:Q1"/>
    <mergeCell ref="A61:G61"/>
    <mergeCell ref="K61:Q61"/>
    <mergeCell ref="A62:D62"/>
    <mergeCell ref="A2:A3"/>
    <mergeCell ref="B2:B3"/>
    <mergeCell ref="C2:C3"/>
    <mergeCell ref="D2:D3"/>
    <mergeCell ref="E2:E3"/>
    <mergeCell ref="F2:F3"/>
    <mergeCell ref="G2:G3"/>
    <mergeCell ref="H2:H3"/>
    <mergeCell ref="I2:I3"/>
    <mergeCell ref="J2:J3"/>
    <mergeCell ref="K2:K3"/>
    <mergeCell ref="L2:L3"/>
    <mergeCell ref="M2:M3"/>
    <mergeCell ref="N2:N3"/>
    <mergeCell ref="O2:O3"/>
    <mergeCell ref="P2:P3"/>
    <mergeCell ref="Q2:Q3"/>
  </mergeCells>
  <pageMargins left="0.196527777777778" right="0.196527777777778" top="0.472222222222222" bottom="0.472222222222222" header="0.5" footer="0.5"/>
  <pageSetup paperSize="9" orientation="landscape" horizontalDpi="600"/>
  <headerFooter alignWithMargins="0"/>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1</vt:i4>
      </vt:variant>
    </vt:vector>
  </HeadingPairs>
  <TitlesOfParts>
    <vt:vector size="1" baseType="lpstr">
      <vt:lpstr>补充物品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王益</cp:lastModifiedBy>
  <dcterms:created xsi:type="dcterms:W3CDTF">1996-12-16T17:32:00Z</dcterms:created>
  <dcterms:modified xsi:type="dcterms:W3CDTF">2025-03-23T23:39:05Z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F5D8EAB535674B6A8710E049C9CAFBFE_13</vt:lpwstr>
  </property>
  <property fmtid="{D5CDD505-2E9C-101B-9397-08002B2CF9AE}" pid="3" name="KSOProductBuildVer">
    <vt:lpwstr>2052-12.1.0.20305</vt:lpwstr>
  </property>
</Properties>
</file>