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采购品目及内容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7F28B5843CFF4B4DA7E47952D013D350"/>
        <xdr:cNvPicPr/>
      </xdr:nvPicPr>
      <xdr:blipFill>
        <a:blip r:embed="rId1"/>
        <a:stretch>
          <a:fillRect/>
        </a:stretch>
      </xdr:blipFill>
      <xdr:spPr>
        <a:xfrm>
          <a:off x="14211300" y="609600"/>
          <a:ext cx="295275" cy="393700"/>
        </a:xfrm>
        <a:prstGeom prst="rect">
          <a:avLst/>
        </a:prstGeom>
      </xdr:spPr>
    </xdr:pic>
  </etc:cellImage>
  <etc:cellImage>
    <xdr:pic>
      <xdr:nvPicPr>
        <xdr:cNvPr id="14" name="ID_A9795B753FBA48A2A39C2C06D8B29F20"/>
        <xdr:cNvPicPr/>
      </xdr:nvPicPr>
      <xdr:blipFill>
        <a:blip r:embed="rId2"/>
        <a:stretch>
          <a:fillRect/>
        </a:stretch>
      </xdr:blipFill>
      <xdr:spPr>
        <a:xfrm>
          <a:off x="14192250" y="819150"/>
          <a:ext cx="390525" cy="393700"/>
        </a:xfrm>
        <a:prstGeom prst="rect">
          <a:avLst/>
        </a:prstGeom>
      </xdr:spPr>
    </xdr:pic>
  </etc:cellImage>
  <etc:cellImage>
    <xdr:pic>
      <xdr:nvPicPr>
        <xdr:cNvPr id="9" name="ID_6D4BD36CE7FF4F5C86D0043F10A45735"/>
        <xdr:cNvPicPr/>
      </xdr:nvPicPr>
      <xdr:blipFill>
        <a:blip r:embed="rId3"/>
        <a:stretch>
          <a:fillRect/>
        </a:stretch>
      </xdr:blipFill>
      <xdr:spPr>
        <a:xfrm>
          <a:off x="14268450" y="2000250"/>
          <a:ext cx="381000" cy="393700"/>
        </a:xfrm>
        <a:prstGeom prst="rect">
          <a:avLst/>
        </a:prstGeom>
      </xdr:spPr>
    </xdr:pic>
  </etc:cellImage>
  <etc:cellImage>
    <xdr:pic>
      <xdr:nvPicPr>
        <xdr:cNvPr id="10" name="ID_859D19EC3F234137819AF09FC1AA1B55"/>
        <xdr:cNvPicPr/>
      </xdr:nvPicPr>
      <xdr:blipFill>
        <a:blip r:embed="rId4"/>
        <a:stretch>
          <a:fillRect/>
        </a:stretch>
      </xdr:blipFill>
      <xdr:spPr>
        <a:xfrm>
          <a:off x="14258925" y="2200275"/>
          <a:ext cx="390525" cy="393700"/>
        </a:xfrm>
        <a:prstGeom prst="rect">
          <a:avLst/>
        </a:prstGeom>
      </xdr:spPr>
    </xdr:pic>
  </etc:cellImage>
  <etc:cellImage>
    <xdr:pic>
      <xdr:nvPicPr>
        <xdr:cNvPr id="11" name="ID_B7A02BF22FB0478D99A5DA96083CB4DD"/>
        <xdr:cNvPicPr/>
      </xdr:nvPicPr>
      <xdr:blipFill>
        <a:blip r:embed="rId5"/>
        <a:stretch>
          <a:fillRect/>
        </a:stretch>
      </xdr:blipFill>
      <xdr:spPr>
        <a:xfrm>
          <a:off x="14258925" y="2400300"/>
          <a:ext cx="390525" cy="393700"/>
        </a:xfrm>
        <a:prstGeom prst="rect">
          <a:avLst/>
        </a:prstGeom>
      </xdr:spPr>
    </xdr:pic>
  </etc:cellImage>
  <etc:cellImage>
    <xdr:pic>
      <xdr:nvPicPr>
        <xdr:cNvPr id="25" name="ID_4C907C62B8F14E44874FDD376C42A605"/>
        <xdr:cNvPicPr>
          <a:picLocks noChangeAspect="1"/>
        </xdr:cNvPicPr>
      </xdr:nvPicPr>
      <xdr:blipFill>
        <a:blip r:embed="rId6" r:link="rId7"/>
        <a:stretch>
          <a:fillRect/>
        </a:stretch>
      </xdr:blipFill>
      <xdr:spPr>
        <a:xfrm>
          <a:off x="13658850" y="1000125"/>
          <a:ext cx="7143750" cy="92583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6" name="ID_5CE8F4DD524B49CEB31B17E3DBB98BA6"/>
        <xdr:cNvPicPr/>
      </xdr:nvPicPr>
      <xdr:blipFill>
        <a:blip r:embed="rId8"/>
        <a:stretch>
          <a:fillRect/>
        </a:stretch>
      </xdr:blipFill>
      <xdr:spPr>
        <a:xfrm>
          <a:off x="13658850" y="2800350"/>
          <a:ext cx="442595" cy="440055"/>
        </a:xfrm>
        <a:prstGeom prst="rect">
          <a:avLst/>
        </a:prstGeom>
      </xdr:spPr>
    </xdr:pic>
  </etc:cellImage>
  <etc:cellImage>
    <xdr:pic>
      <xdr:nvPicPr>
        <xdr:cNvPr id="27" name="ID_A51B23DF776C4ED3A344A8E5F71C620F"/>
        <xdr:cNvPicPr>
          <a:picLocks noChangeAspect="1"/>
        </xdr:cNvPicPr>
      </xdr:nvPicPr>
      <xdr:blipFill>
        <a:blip r:embed="rId9" r:link="rId7"/>
        <a:stretch>
          <a:fillRect/>
        </a:stretch>
      </xdr:blipFill>
      <xdr:spPr>
        <a:xfrm>
          <a:off x="13658850" y="2800350"/>
          <a:ext cx="6705600" cy="79629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3" name="ID_CD11A16FB3574EC189E4601FD6EA7BD3"/>
        <xdr:cNvPicPr/>
      </xdr:nvPicPr>
      <xdr:blipFill>
        <a:blip r:embed="rId10"/>
        <a:stretch>
          <a:fillRect/>
        </a:stretch>
      </xdr:blipFill>
      <xdr:spPr>
        <a:xfrm>
          <a:off x="13658850" y="3200400"/>
          <a:ext cx="381000" cy="393700"/>
        </a:xfrm>
        <a:prstGeom prst="rect">
          <a:avLst/>
        </a:prstGeom>
      </xdr:spPr>
    </xdr:pic>
  </etc:cellImage>
  <etc:cellImage>
    <xdr:pic>
      <xdr:nvPicPr>
        <xdr:cNvPr id="34" name="ID_618C58E51474460D81BA3356010B4D8D"/>
        <xdr:cNvPicPr/>
      </xdr:nvPicPr>
      <xdr:blipFill>
        <a:blip r:embed="rId11"/>
        <a:stretch>
          <a:fillRect/>
        </a:stretch>
      </xdr:blipFill>
      <xdr:spPr>
        <a:xfrm>
          <a:off x="13658850" y="3400425"/>
          <a:ext cx="427990" cy="427355"/>
        </a:xfrm>
        <a:prstGeom prst="rect">
          <a:avLst/>
        </a:prstGeom>
      </xdr:spPr>
    </xdr:pic>
  </etc:cellImage>
  <etc:cellImage>
    <xdr:pic>
      <xdr:nvPicPr>
        <xdr:cNvPr id="35" name="ID_625A7629A41448FFB4B9485936AD159A"/>
        <xdr:cNvPicPr/>
      </xdr:nvPicPr>
      <xdr:blipFill>
        <a:blip r:embed="rId12"/>
        <a:stretch>
          <a:fillRect/>
        </a:stretch>
      </xdr:blipFill>
      <xdr:spPr>
        <a:xfrm>
          <a:off x="13658850" y="3600450"/>
          <a:ext cx="285750" cy="393700"/>
        </a:xfrm>
        <a:prstGeom prst="rect">
          <a:avLst/>
        </a:prstGeom>
      </xdr:spPr>
    </xdr:pic>
  </etc:cellImage>
  <etc:cellImage>
    <xdr:pic>
      <xdr:nvPicPr>
        <xdr:cNvPr id="4" name="ID_381A8CD4C17A465285971A2602FFBE11" descr="SKU图片_00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flipV="1">
          <a:off x="13658850" y="400050"/>
          <a:ext cx="494030" cy="494665"/>
        </a:xfrm>
        <a:prstGeom prst="rect">
          <a:avLst/>
        </a:prstGeom>
      </xdr:spPr>
    </xdr:pic>
  </etc:cellImage>
  <etc:cellImage>
    <xdr:pic>
      <xdr:nvPicPr>
        <xdr:cNvPr id="5" name="ID_B349635792264A58B72ACC2FD8AA5954"/>
        <xdr:cNvPicPr>
          <a:picLocks noChangeAspect="1"/>
        </xdr:cNvPicPr>
      </xdr:nvPicPr>
      <xdr:blipFill>
        <a:blip r:embed="rId14" r:link="rId7"/>
        <a:stretch>
          <a:fillRect/>
        </a:stretch>
      </xdr:blipFill>
      <xdr:spPr>
        <a:xfrm>
          <a:off x="14239875" y="1400175"/>
          <a:ext cx="7620000" cy="762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8A4A266E47D74779AE1D4B09C018F010"/>
        <xdr:cNvPicPr>
          <a:picLocks noChangeAspect="1"/>
        </xdr:cNvPicPr>
      </xdr:nvPicPr>
      <xdr:blipFill>
        <a:blip r:embed="rId15" r:link="rId7"/>
        <a:stretch>
          <a:fillRect/>
        </a:stretch>
      </xdr:blipFill>
      <xdr:spPr>
        <a:xfrm>
          <a:off x="14239875" y="1600200"/>
          <a:ext cx="7620000" cy="762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" name="ID_5E77D6A7FBC9498EBFE842D80623CAF8"/>
        <xdr:cNvPicPr>
          <a:picLocks noChangeAspect="1"/>
        </xdr:cNvPicPr>
      </xdr:nvPicPr>
      <xdr:blipFill>
        <a:blip r:embed="rId16" r:link="rId7"/>
        <a:stretch>
          <a:fillRect/>
        </a:stretch>
      </xdr:blipFill>
      <xdr:spPr>
        <a:xfrm>
          <a:off x="14239875" y="2400300"/>
          <a:ext cx="7620000" cy="762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5E584E0D8A7E4CBC869F9D20BA64C5B7"/>
        <xdr:cNvPicPr>
          <a:picLocks noChangeAspect="1"/>
        </xdr:cNvPicPr>
      </xdr:nvPicPr>
      <xdr:blipFill>
        <a:blip r:embed="rId17" r:link="rId7"/>
        <a:stretch>
          <a:fillRect/>
        </a:stretch>
      </xdr:blipFill>
      <xdr:spPr>
        <a:xfrm>
          <a:off x="14239875" y="1800225"/>
          <a:ext cx="7620000" cy="762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88C455E46A1046A9923C9E0550AE862D" descr="23403319-cf99-4d3b-b80d-3288ddfe926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4246225" y="3209925"/>
          <a:ext cx="7626350" cy="7620000"/>
        </a:xfrm>
        <a:prstGeom prst="rect">
          <a:avLst/>
        </a:prstGeom>
      </xdr:spPr>
    </xdr:pic>
  </etc:cellImage>
  <etc:cellImage>
    <xdr:pic>
      <xdr:nvPicPr>
        <xdr:cNvPr id="12" name="ID_ACE6006F77FB4ED6A04D97484731C44B"/>
        <xdr:cNvPicPr>
          <a:picLocks noChangeAspect="1"/>
        </xdr:cNvPicPr>
      </xdr:nvPicPr>
      <xdr:blipFill>
        <a:blip r:embed="rId19" r:link="rId7"/>
        <a:stretch>
          <a:fillRect/>
        </a:stretch>
      </xdr:blipFill>
      <xdr:spPr>
        <a:xfrm>
          <a:off x="14239875" y="1200150"/>
          <a:ext cx="7620000" cy="762000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<sst xmlns="http://schemas.openxmlformats.org/spreadsheetml/2006/main" count="87" uniqueCount="82">
  <si>
    <r>
      <rPr>
        <b/>
        <sz val="11"/>
        <color rgb="FF000000"/>
        <rFont val="宋体"/>
        <charset val="134"/>
      </rPr>
      <t>区域、环创材料采购清单（</t>
    </r>
    <r>
      <rPr>
        <b/>
        <sz val="11"/>
        <color rgb="FFFF0000"/>
        <rFont val="宋体"/>
        <charset val="134"/>
      </rPr>
      <t>政采云上需要有品牌的材料</t>
    </r>
    <r>
      <rPr>
        <b/>
        <sz val="11"/>
        <color rgb="FF000000"/>
        <rFont val="宋体"/>
        <charset val="134"/>
      </rPr>
      <t>）</t>
    </r>
  </si>
  <si>
    <t>序号</t>
  </si>
  <si>
    <t>采购内容</t>
  </si>
  <si>
    <t>品牌</t>
  </si>
  <si>
    <t>规格型号及参数</t>
  </si>
  <si>
    <t>单价(元)</t>
  </si>
  <si>
    <t>数量</t>
  </si>
  <si>
    <t>金额(元)</t>
  </si>
  <si>
    <t>采购说明（网址）</t>
  </si>
  <si>
    <t>材料图片</t>
  </si>
  <si>
    <t>立式落地展示架</t>
  </si>
  <si>
    <t>应豪</t>
  </si>
  <si>
    <t>110cm高（可调节折叠3档画架）</t>
  </si>
  <si>
    <t>https://www.zcygov.cn/items/2362241916085990?utm=cart.2ef5001f.0.d00004.3a78c940f3d611ef8af73552fa687b56</t>
  </si>
  <si>
    <t>小磨盘</t>
  </si>
  <si>
    <t>德顺</t>
  </si>
  <si>
    <t>中号石磨带架子送23件</t>
  </si>
  <si>
    <t>https://www.zcygov.cn/items/2352377047298435?searchType=1&amp;searchTraceId=0a8d6c89-0943-4d68-98da-cf46797f33f5&amp;utm=a0004.eevees-search.goods_card.goods_detail.0f032c20d49011ef85c7dbcf91ee6166&amp;skuId=2352377047294642</t>
  </si>
  <si>
    <t>植物敲拓印材料包</t>
  </si>
  <si>
    <t>欣图</t>
  </si>
  <si>
    <t>植物拓染方巾材料包</t>
  </si>
  <si>
    <t>https://www.zcygov.cn/items/2182327564760792?utm=cart.2ef5001f.0.d00004.ad7ac0c0f34911ef98429f2cbfbd431a</t>
  </si>
  <si>
    <t>黄麻绳</t>
  </si>
  <si>
    <t>悠梵萌</t>
  </si>
  <si>
    <t>长约100米</t>
  </si>
  <si>
    <t>https://m.zcygov.cn/items/2063454513328258?appType=1&amp;districtCode=330681</t>
  </si>
  <si>
    <t>扎染布</t>
  </si>
  <si>
    <t xml:space="preserve">布轩
</t>
  </si>
  <si>
    <t>1.6米宽白布一米</t>
  </si>
  <si>
    <t>https://www.zcygov.cn/items/1759171632812831?utm=cart.2ef5001f.0.d00004.d71eb400f3f711efbc768bae35a420af&amp;skuId=1759171632813043</t>
  </si>
  <si>
    <t>白色帆布袋</t>
  </si>
  <si>
    <t>米波迪</t>
  </si>
  <si>
    <t>26*33竖款</t>
  </si>
  <si>
    <t>https://m.zcygov.cn/items/1789569783944874?appType=1&amp;districtCode=339900</t>
  </si>
  <si>
    <t>陶艺教学专用泥</t>
  </si>
  <si>
    <t>造物空间</t>
  </si>
  <si>
    <t>20斤/袋白陶</t>
  </si>
  <si>
    <t>https://www.zcygov.cn/items/2078067820807138?utm=cart.2ef5001f.0.d00004.3a78c940f3d611ef8af73552fa687b56</t>
  </si>
  <si>
    <t>陶艺全能工具八件套</t>
  </si>
  <si>
    <t>木头工具套装</t>
  </si>
  <si>
    <t>https://www.zcygov.cn/items/85652237?utm=cart.2ef5001f.0.d00004.3a78c940f3d611ef8af73552fa687b56&amp;skuId=107087069</t>
  </si>
  <si>
    <t>水拓画材料</t>
  </si>
  <si>
    <t>汉一</t>
  </si>
  <si>
    <t>12色</t>
  </si>
  <si>
    <t>https://m.zcygov.cn/items/1759170642968638?appType=1&amp;districtCode=330681</t>
  </si>
  <si>
    <t>桌面小黑板</t>
  </si>
  <si>
    <t>得力</t>
  </si>
  <si>
    <t>白</t>
  </si>
  <si>
    <t>https://m.zcygov.cn/items/2059762217187282?appType=1&amp;districtCode=339900</t>
  </si>
  <si>
    <t>热熔胶棒</t>
  </si>
  <si>
    <t>11mm*2000mm</t>
  </si>
  <si>
    <t>https://m.zcygov.cn/items/1732251549566303?appType=1&amp;districtCode=330681</t>
  </si>
  <si>
    <t>欧根纱</t>
  </si>
  <si>
    <t>喜艺坊</t>
  </si>
  <si>
    <t>深绿色</t>
  </si>
  <si>
    <t>https://www.zcygov.cn/items/1659387446153976?utm=cart.2ef5001f.0.d00004.53f2ac80f32f11ef95662d51e511d2c1</t>
  </si>
  <si>
    <t>扎染工具</t>
  </si>
  <si>
    <t>文萃</t>
  </si>
  <si>
    <t>42色</t>
  </si>
  <si>
    <t>https://m.zcygov.cn/items/2243684410598854?appType=1&amp;districtCode=330681</t>
  </si>
  <si>
    <t>六一儿童节背景装饰</t>
  </si>
  <si>
    <t>一言</t>
  </si>
  <si>
    <t>儿童节装饰布置高2M</t>
  </si>
  <si>
    <t>https://www.zcygov.cn/items/2376659131442485?utm=cart.2ef5001f.0.d00004.af50dd20f34511ef84702b827862de3f</t>
  </si>
  <si>
    <t>电子闹钟</t>
  </si>
  <si>
    <t>墨斗鱼</t>
  </si>
  <si>
    <t>白色</t>
  </si>
  <si>
    <t>https://www.zcygov.cn/items/1745104977384146?searchType=1&amp;searchTraceId=6ad89d25-eaab-42d3-af14-8615cd917c91&amp;utm=a0004.eevees-search.goods_card.goods_detail.0b8c1680ea7811ef96004741f4f121f7&amp;skuId=1745104977397306</t>
  </si>
  <si>
    <t>透明蛋糕盒</t>
  </si>
  <si>
    <t>猴大福</t>
  </si>
  <si>
    <t>6寸单层</t>
  </si>
  <si>
    <t>https://www.zcygov.cn/items/1422121188545220?searchType=1&amp;searchTraceId=b666aa70-3219-4a48-aa51-5effcfefe4bf&amp;utm=a0004.eevees-search.goods_card.goods_detail.e3247c60e9e011efa6ff593fa160d0ad&amp;skuId=1422121188542154</t>
  </si>
  <si>
    <t>8寸单层</t>
  </si>
  <si>
    <t>粗毛线</t>
  </si>
  <si>
    <t>朴珀妮</t>
  </si>
  <si>
    <t>(01.05.14.06.16.03.04.08.09.10.11.13)</t>
  </si>
  <si>
    <t>https://www.zcygov.cn/items/1808299834331711?searchType=1&amp;searchTraceId=c5efa886-4209-4711-93d4-49ba0df64bae&amp;utm=a0004.eevees-search.goods_card.goods_detail.ded150b0e9a511ef8d657fdebaae969c&amp;skuId=1808299834343770</t>
  </si>
  <si>
    <t>立式便签夹</t>
  </si>
  <si>
    <t>爱茵美</t>
  </si>
  <si>
    <t>原木便签夹</t>
  </si>
  <si>
    <t>https://m.zcygov.cn/items/2081556777092926?appType=1&amp;districtCode=330681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</si>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</sst>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2"/>
      <color theme="1"/>
      <name val="等线"/>
      <charset val="134"/>
      <scheme val="minor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b/>
      <sz val="11"/>
      <color rgb="FFFF0000"/>
      <name val="宋体"/>
      <charset val="134"/>
    </font>
    <font>
      <u/>
      <sz val="11"/>
      <color rgb="FF800080"/>
      <name val="宋体"/>
      <charset val="134"/>
    </font>
    <font>
      <u/>
      <sz val="11"/>
      <color theme="10"/>
      <name val="宋体"/>
      <charset val="134"/>
    </font>
    <font>
      <u/>
      <sz val="10"/>
      <color theme="10"/>
      <name val="等线"/>
      <charset val="134"/>
      <scheme val="minor"/>
    </font>
    <font>
      <u/>
      <sz val="10"/>
      <color rgb="FF0563C1"/>
      <name val="等线"/>
      <charset val="134"/>
    </font>
    <font>
      <u/>
      <sz val="10"/>
      <color theme="10"/>
      <name val="宋体"/>
      <charset val="134"/>
    </font>
    <font>
      <u/>
      <sz val="10"/>
      <color rgb="FF800080"/>
      <name val="等线"/>
      <charset val="134"/>
    </font>
    <font>
      <u/>
      <sz val="10"/>
      <color rgb="FF800080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2" borderId="10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13" applyNumberFormat="0" applyAlignment="0" applyProtection="0">
      <alignment vertical="center"/>
    </xf>
    <xf numFmtId="0" fontId="21" fillId="4" borderId="14" applyNumberFormat="0" applyAlignment="0" applyProtection="0">
      <alignment vertical="center"/>
    </xf>
    <xf numFmtId="0" fontId="22" fillId="4" borderId="13" applyNumberFormat="0" applyAlignment="0" applyProtection="0">
      <alignment vertical="center"/>
    </xf>
    <xf numFmtId="0" fontId="23" fillId="5" borderId="15" applyNumberFormat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left" vertical="center" wrapText="1"/>
    </xf>
    <xf numFmtId="0" fontId="6" fillId="0" borderId="5" xfId="0" applyFont="1" applyFill="1" applyBorder="1" applyAlignment="1" applyProtection="1">
      <alignment horizontal="left" vertical="center" wrapText="1"/>
    </xf>
    <xf numFmtId="0" fontId="7" fillId="0" borderId="5" xfId="6" applyFill="1" applyBorder="1" applyAlignment="1" applyProtection="1">
      <alignment horizontal="left" vertical="center" wrapText="1"/>
    </xf>
    <xf numFmtId="0" fontId="8" fillId="0" borderId="5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9" fillId="0" borderId="5" xfId="0" applyFont="1" applyFill="1" applyBorder="1" applyAlignment="1" applyProtection="1">
      <alignment horizontal="left" vertical="center" wrapText="1"/>
    </xf>
    <xf numFmtId="0" fontId="10" fillId="0" borderId="4" xfId="0" applyFont="1" applyFill="1" applyBorder="1" applyAlignment="1" applyProtection="1">
      <alignment horizontal="left" vertical="center" wrapText="1"/>
    </xf>
    <xf numFmtId="0" fontId="11" fillId="0" borderId="4" xfId="0" applyFont="1" applyFill="1" applyBorder="1" applyAlignment="1" applyProtection="1">
      <alignment horizontal="left" vertical="center" wrapText="1"/>
    </xf>
    <xf numFmtId="0" fontId="11" fillId="0" borderId="5" xfId="0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1" fillId="0" borderId="1" xfId="0" applyFont="1" applyFill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2" fillId="0" borderId="1" xfId="0" applyFont="1" applyFill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2" fillId="0" borderId="1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png"/><Relationship Id="rId7" Type="http://schemas.openxmlformats.org/officeDocument/2006/relationships/image" Target="NULL" TargetMode="External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9" Type="http://schemas.openxmlformats.org/officeDocument/2006/relationships/image" Target="media/image18.jpeg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media/image15.jpeg"/><Relationship Id="rId15" Type="http://schemas.openxmlformats.org/officeDocument/2006/relationships/image" Target="media/image14.png"/><Relationship Id="rId14" Type="http://schemas.openxmlformats.org/officeDocument/2006/relationships/image" Target="media/image13.jpe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pn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18</xdr:row>
      <xdr:rowOff>0</xdr:rowOff>
    </xdr:from>
    <xdr:to>
      <xdr:col>9</xdr:col>
      <xdr:colOff>1193800</xdr:colOff>
      <xdr:row>19</xdr:row>
      <xdr:rowOff>0</xdr:rowOff>
    </xdr:to>
    <xdr:pic>
      <xdr:nvPicPr>
        <xdr:cNvPr id="30" name="图片 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5433675" y="3600450"/>
          <a:ext cx="1193800" cy="200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2376659131442485?utm=cart.2ef5001f.0.d00004.af50dd20f34511ef84702b827862de3f" TargetMode="External"/><Relationship Id="rId8" Type="http://schemas.openxmlformats.org/officeDocument/2006/relationships/hyperlink" Target="https://m.zcygov.cn/items/2243684410598854?appType=1&amp;districtCode=330681" TargetMode="External"/><Relationship Id="rId7" Type="http://schemas.openxmlformats.org/officeDocument/2006/relationships/hyperlink" Target="https://m.zcygov.cn/items/1732251549566303?appType=1&amp;districtCode=330681" TargetMode="External"/><Relationship Id="rId6" Type="http://schemas.openxmlformats.org/officeDocument/2006/relationships/hyperlink" Target="https://m.zcygov.cn/items/2059762217187282?appType=1&amp;districtCode=339900" TargetMode="External"/><Relationship Id="rId5" Type="http://schemas.openxmlformats.org/officeDocument/2006/relationships/hyperlink" Target="https://m.zcygov.cn/items/1759170642968638?appType=1&amp;districtCode=330681" TargetMode="External"/><Relationship Id="rId4" Type="http://schemas.openxmlformats.org/officeDocument/2006/relationships/hyperlink" Target="https://m.zcygov.cn/items/1789569783944874?appType=1&amp;districtCode=339900" TargetMode="External"/><Relationship Id="rId3" Type="http://schemas.openxmlformats.org/officeDocument/2006/relationships/hyperlink" Target="https://m.zcygov.cn/items/2063454513328258?appType=1&amp;districtCode=330681" TargetMode="External"/><Relationship Id="rId2" Type="http://schemas.openxmlformats.org/officeDocument/2006/relationships/hyperlink" Target="https://www.zcygov.cn/items/2352377047298435?searchType=1&amp;searchTraceId=0a8d6c89-0943-4d68-98da-cf46797f33f5&amp;utm=a0004.eevees-search.goods_card.goods_detail.0f032c20d49011ef85c7dbcf91ee6166&amp;skuId=2352377047294642" TargetMode="External"/><Relationship Id="rId14" Type="http://schemas.openxmlformats.org/officeDocument/2006/relationships/hyperlink" Target="https://www.zcygov.cn/items/1759171632812831?utm=cart.2ef5001f.0.d00004.d71eb400f3f711efbc768bae35a420af&amp;skuId=1759171632813043" TargetMode="External"/><Relationship Id="rId13" Type="http://schemas.openxmlformats.org/officeDocument/2006/relationships/hyperlink" Target="https://m.zcygov.cn/items/2081556777092926?appType=1&amp;districtCode=330681" TargetMode="External"/><Relationship Id="rId12" Type="http://schemas.openxmlformats.org/officeDocument/2006/relationships/hyperlink" Target="https://www.zcygov.cn/items/1808299834331711?searchType=1&amp;searchTraceId=c5efa886-4209-4711-93d4-49ba0df64bae&amp;utm=a0004.eevees-search.goods_card.goods_detail.ded150b0e9a511ef8d657fdebaae969c&amp;skuId=1808299834343770" TargetMode="External"/><Relationship Id="rId11" Type="http://schemas.openxmlformats.org/officeDocument/2006/relationships/hyperlink" Target="https://www.zcygov.cn/items/1422121188545220?searchType=1&amp;searchTraceId=b666aa70-3219-4a48-aa51-5effcfefe4bf&amp;utm=a0004.eevees-search.goods_card.goods_detail.e3247c60e9e011efa6ff593fa160d0ad&amp;skuId=1422121188542154" TargetMode="External"/><Relationship Id="rId10" Type="http://schemas.openxmlformats.org/officeDocument/2006/relationships/hyperlink" Target="https://www.zcygov.cn/items/1745104977384146?searchType=1&amp;searchTraceId=6ad89d25-eaab-42d3-af14-8615cd917c91&amp;utm=a0004.eevees-search.goods_card.goods_detail.0b8c1680ea7811ef96004741f4f121f7&amp;skuId=1745104977397306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I22"/>
  <sheetViews>
    <sheetView tabSelected="1" workbookViewId="0">
      <selection activeCell="C26" sqref="C26"/>
    </sheetView>
  </sheetViews>
  <sheetFormatPr defaultColWidth="21" defaultRowHeight="13.5" customHeight="1"/>
  <cols>
    <col min="1" max="1" width="5.375" style="4" customWidth="1"/>
    <col min="2" max="2" width="25.8333333333333" style="5" customWidth="1"/>
    <col min="3" max="3" width="23" style="5"/>
    <col min="4" max="4" width="41.5" style="5" customWidth="1"/>
    <col min="5" max="5" width="14.8333333333333" style="5" customWidth="1"/>
    <col min="6" max="6" width="11.8333333333333" style="5" customWidth="1"/>
    <col min="7" max="7" width="14.8333333333333" style="5" customWidth="1"/>
    <col min="8" max="8" width="49.6666666666667" style="2" customWidth="1"/>
    <col min="9" max="9" width="15.6666666666667" style="2" customWidth="1"/>
    <col min="10" max="16384" width="21" style="3"/>
  </cols>
  <sheetData>
    <row r="1" ht="15.75" customHeight="1" spans="4:8">
      <c r="D1" s="1" t="s">
        <v>0</v>
      </c>
      <c r="E1" s="1"/>
      <c r="F1" s="1"/>
      <c r="G1" s="1"/>
      <c r="H1" s="1"/>
    </row>
    <row r="2" s="1" customFormat="1" ht="15.75" customHeight="1" spans="1:9">
      <c r="A2" s="6" t="s">
        <v>1</v>
      </c>
      <c r="B2" s="7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  <c r="I2" s="31" t="s">
        <v>9</v>
      </c>
    </row>
    <row r="3" s="2" customFormat="1" ht="15.75" customHeight="1" spans="1:9">
      <c r="A3" s="10">
        <v>1</v>
      </c>
      <c r="B3" s="11" t="s">
        <v>10</v>
      </c>
      <c r="C3" s="12" t="s">
        <v>11</v>
      </c>
      <c r="D3" s="13" t="s">
        <v>12</v>
      </c>
      <c r="E3" s="13">
        <v>77.5</v>
      </c>
      <c r="F3" s="10">
        <v>10</v>
      </c>
      <c r="G3" s="14">
        <f t="shared" ref="G3:G9" si="0">E3*F3</f>
        <v>775</v>
      </c>
      <c r="H3" s="15" t="s">
        <v>13</v>
      </c>
      <c r="I3" s="32" t="str">
        <f>_xlfn.DISPIMG("ID_381A8CD4C17A465285971A2602FFBE11",1)</f>
        <v>=DISPIMG("ID_381A8CD4C17A465285971A2602FFBE11",1)</v>
      </c>
    </row>
    <row r="4" s="3" customFormat="1" ht="15.75" customHeight="1" spans="1:9">
      <c r="A4" s="10">
        <v>2</v>
      </c>
      <c r="B4" s="16" t="s">
        <v>14</v>
      </c>
      <c r="C4" s="10" t="s">
        <v>15</v>
      </c>
      <c r="D4" s="10" t="s">
        <v>16</v>
      </c>
      <c r="E4" s="10">
        <v>198.45</v>
      </c>
      <c r="F4" s="10">
        <v>2</v>
      </c>
      <c r="G4" s="14">
        <f t="shared" si="0"/>
        <v>396.9</v>
      </c>
      <c r="H4" s="17" t="s">
        <v>17</v>
      </c>
      <c r="I4" s="33" t="str">
        <f>_xlfn.DISPIMG("ID_7F28B5843CFF4B4DA7E47952D013D350",1)</f>
        <v>=DISPIMG("ID_7F28B5843CFF4B4DA7E47952D013D350",1)</v>
      </c>
    </row>
    <row r="5" s="3" customFormat="1" ht="15.75" customHeight="1" spans="1:9">
      <c r="A5" s="10">
        <v>3</v>
      </c>
      <c r="B5" s="16" t="s">
        <v>18</v>
      </c>
      <c r="C5" s="10" t="s">
        <v>19</v>
      </c>
      <c r="D5" s="10" t="s">
        <v>20</v>
      </c>
      <c r="E5" s="10">
        <v>42</v>
      </c>
      <c r="F5" s="10">
        <v>4</v>
      </c>
      <c r="G5" s="14">
        <f t="shared" si="0"/>
        <v>168</v>
      </c>
      <c r="H5" s="17" t="s">
        <v>21</v>
      </c>
      <c r="I5" s="33" t="str">
        <f>_xlfn.DISPIMG("ID_A9795B753FBA48A2A39C2C06D8B29F20",1)</f>
        <v>=DISPIMG("ID_A9795B753FBA48A2A39C2C06D8B29F20",1)</v>
      </c>
    </row>
    <row r="6" s="3" customFormat="1" ht="15.75" customHeight="1" spans="1:9">
      <c r="A6" s="10">
        <v>4</v>
      </c>
      <c r="B6" s="16" t="s">
        <v>22</v>
      </c>
      <c r="C6" s="10" t="s">
        <v>23</v>
      </c>
      <c r="D6" s="10" t="s">
        <v>24</v>
      </c>
      <c r="E6" s="10">
        <v>4</v>
      </c>
      <c r="F6" s="10">
        <v>10</v>
      </c>
      <c r="G6" s="14">
        <f t="shared" si="0"/>
        <v>40</v>
      </c>
      <c r="H6" s="18" t="s">
        <v>25</v>
      </c>
      <c r="I6" s="32" t="str">
        <f>_xlfn.DISPIMG("ID_4C907C62B8F14E44874FDD376C42A605",1)</f>
        <v>=DISPIMG("ID_4C907C62B8F14E44874FDD376C42A605",1)</v>
      </c>
    </row>
    <row r="7" s="3" customFormat="1" ht="15.75" customHeight="1" spans="1:9">
      <c r="A7" s="10">
        <v>5</v>
      </c>
      <c r="B7" s="16" t="s">
        <v>26</v>
      </c>
      <c r="C7" s="13" t="s">
        <v>27</v>
      </c>
      <c r="D7" s="10" t="s">
        <v>28</v>
      </c>
      <c r="E7" s="10">
        <v>27</v>
      </c>
      <c r="F7" s="10">
        <v>8</v>
      </c>
      <c r="G7" s="14">
        <f t="shared" si="0"/>
        <v>216</v>
      </c>
      <c r="H7" s="19" t="s">
        <v>29</v>
      </c>
      <c r="I7" s="34" t="str">
        <f>_xlfn.DISPIMG("ID_ACE6006F77FB4ED6A04D97484731C44B",1)</f>
        <v>=DISPIMG("ID_ACE6006F77FB4ED6A04D97484731C44B",1)</v>
      </c>
    </row>
    <row r="8" s="3" customFormat="1" ht="15.75" customHeight="1" spans="1:9">
      <c r="A8" s="10">
        <v>6</v>
      </c>
      <c r="B8" s="16" t="s">
        <v>30</v>
      </c>
      <c r="C8" s="10" t="s">
        <v>31</v>
      </c>
      <c r="D8" s="10" t="s">
        <v>32</v>
      </c>
      <c r="E8" s="10">
        <v>7</v>
      </c>
      <c r="F8" s="10">
        <v>25</v>
      </c>
      <c r="G8" s="14">
        <f t="shared" si="0"/>
        <v>175</v>
      </c>
      <c r="H8" s="17" t="s">
        <v>33</v>
      </c>
      <c r="I8" s="32" t="str">
        <f>_xlfn.DISPIMG("ID_B349635792264A58B72ACC2FD8AA5954",1)</f>
        <v>=DISPIMG("ID_B349635792264A58B72ACC2FD8AA5954",1)</v>
      </c>
    </row>
    <row r="9" s="3" customFormat="1" ht="15.75" customHeight="1" spans="1:9">
      <c r="A9" s="10">
        <v>7</v>
      </c>
      <c r="B9" s="16" t="s">
        <v>34</v>
      </c>
      <c r="C9" s="10" t="s">
        <v>35</v>
      </c>
      <c r="D9" s="10" t="s">
        <v>36</v>
      </c>
      <c r="E9" s="10">
        <v>45</v>
      </c>
      <c r="F9" s="10">
        <v>1</v>
      </c>
      <c r="G9" s="14">
        <f t="shared" si="0"/>
        <v>45</v>
      </c>
      <c r="H9" s="20" t="s">
        <v>37</v>
      </c>
      <c r="I9" s="32" t="str">
        <f>_xlfn.DISPIMG("ID_8A4A266E47D74779AE1D4B09C018F010",1)</f>
        <v>=DISPIMG("ID_8A4A266E47D74779AE1D4B09C018F010",1)</v>
      </c>
    </row>
    <row r="10" s="3" customFormat="1" ht="15.75" customHeight="1" spans="1:9">
      <c r="A10" s="10">
        <v>8</v>
      </c>
      <c r="B10" s="16" t="s">
        <v>38</v>
      </c>
      <c r="C10" s="10" t="s">
        <v>35</v>
      </c>
      <c r="D10" s="10" t="s">
        <v>39</v>
      </c>
      <c r="E10" s="10">
        <v>12.8</v>
      </c>
      <c r="F10" s="10">
        <v>5</v>
      </c>
      <c r="G10" s="14">
        <v>64</v>
      </c>
      <c r="H10" s="20" t="s">
        <v>40</v>
      </c>
      <c r="I10" s="32" t="str">
        <f>_xlfn.DISPIMG("ID_5E584E0D8A7E4CBC869F9D20BA64C5B7",1)</f>
        <v>=DISPIMG("ID_5E584E0D8A7E4CBC869F9D20BA64C5B7",1)</v>
      </c>
    </row>
    <row r="11" s="3" customFormat="1" ht="15.75" customHeight="1" spans="1:9">
      <c r="A11" s="10">
        <v>9</v>
      </c>
      <c r="B11" s="16" t="s">
        <v>41</v>
      </c>
      <c r="C11" s="10" t="s">
        <v>42</v>
      </c>
      <c r="D11" s="10" t="s">
        <v>43</v>
      </c>
      <c r="E11" s="10">
        <v>55</v>
      </c>
      <c r="F11" s="10">
        <v>2</v>
      </c>
      <c r="G11" s="14">
        <f t="shared" ref="G11:G21" si="1">E11*F11</f>
        <v>110</v>
      </c>
      <c r="H11" s="17" t="s">
        <v>44</v>
      </c>
      <c r="I11" s="33" t="str">
        <f>_xlfn.DISPIMG("ID_6D4BD36CE7FF4F5C86D0043F10A45735",1)</f>
        <v>=DISPIMG("ID_6D4BD36CE7FF4F5C86D0043F10A45735",1)</v>
      </c>
    </row>
    <row r="12" s="3" customFormat="1" ht="15.75" customHeight="1" spans="1:9">
      <c r="A12" s="10">
        <v>10</v>
      </c>
      <c r="B12" s="16" t="s">
        <v>45</v>
      </c>
      <c r="C12" s="10" t="s">
        <v>46</v>
      </c>
      <c r="D12" s="10" t="s">
        <v>47</v>
      </c>
      <c r="E12" s="10">
        <v>15</v>
      </c>
      <c r="F12" s="10">
        <v>10</v>
      </c>
      <c r="G12" s="14">
        <f t="shared" si="1"/>
        <v>150</v>
      </c>
      <c r="H12" s="18" t="s">
        <v>48</v>
      </c>
      <c r="I12" s="33" t="str">
        <f>_xlfn.DISPIMG("ID_859D19EC3F234137819AF09FC1AA1B55",1)</f>
        <v>=DISPIMG("ID_859D19EC3F234137819AF09FC1AA1B55",1)</v>
      </c>
    </row>
    <row r="13" s="3" customFormat="1" ht="15.75" customHeight="1" spans="1:9">
      <c r="A13" s="10">
        <v>11</v>
      </c>
      <c r="B13" s="16" t="s">
        <v>49</v>
      </c>
      <c r="C13" s="10" t="s">
        <v>46</v>
      </c>
      <c r="D13" s="10" t="s">
        <v>50</v>
      </c>
      <c r="E13" s="10">
        <v>41.6</v>
      </c>
      <c r="F13" s="10">
        <v>3</v>
      </c>
      <c r="G13" s="14">
        <f t="shared" si="1"/>
        <v>124.8</v>
      </c>
      <c r="H13" s="17" t="s">
        <v>51</v>
      </c>
      <c r="I13" s="33" t="str">
        <f>_xlfn.DISPIMG("ID_B7A02BF22FB0478D99A5DA96083CB4DD",1)</f>
        <v>=DISPIMG("ID_B7A02BF22FB0478D99A5DA96083CB4DD",1)</v>
      </c>
    </row>
    <row r="14" s="3" customFormat="1" ht="15.75" customHeight="1" spans="1:9">
      <c r="A14" s="10">
        <v>12</v>
      </c>
      <c r="B14" s="16" t="s">
        <v>52</v>
      </c>
      <c r="C14" s="10" t="s">
        <v>53</v>
      </c>
      <c r="D14" s="10" t="s">
        <v>54</v>
      </c>
      <c r="E14" s="10">
        <v>8.8</v>
      </c>
      <c r="F14" s="10">
        <v>10</v>
      </c>
      <c r="G14" s="14">
        <f t="shared" si="1"/>
        <v>88</v>
      </c>
      <c r="H14" s="17" t="s">
        <v>55</v>
      </c>
      <c r="I14" s="32" t="str">
        <f>_xlfn.DISPIMG("ID_5E77D6A7FBC9498EBFE842D80623CAF8",1)</f>
        <v>=DISPIMG("ID_5E77D6A7FBC9498EBFE842D80623CAF8",1)</v>
      </c>
    </row>
    <row r="15" customFormat="1" ht="15.75" customHeight="1" spans="1:9">
      <c r="A15" s="10">
        <v>13</v>
      </c>
      <c r="B15" s="21" t="s">
        <v>56</v>
      </c>
      <c r="C15" s="22" t="s">
        <v>57</v>
      </c>
      <c r="D15" s="22" t="s">
        <v>58</v>
      </c>
      <c r="E15" s="22">
        <v>24.5</v>
      </c>
      <c r="F15" s="22">
        <v>8</v>
      </c>
      <c r="G15" s="14">
        <f t="shared" si="1"/>
        <v>196</v>
      </c>
      <c r="H15" s="23" t="s">
        <v>59</v>
      </c>
      <c r="I15" s="35" t="str">
        <f>_xlfn.DISPIMG("ID_5CE8F4DD524B49CEB31B17E3DBB98BA6",1)</f>
        <v>=DISPIMG("ID_5CE8F4DD524B49CEB31B17E3DBB98BA6",1)</v>
      </c>
    </row>
    <row r="16" customFormat="1" ht="15.75" customHeight="1" spans="1:9">
      <c r="A16" s="10">
        <v>14</v>
      </c>
      <c r="B16" s="21" t="s">
        <v>60</v>
      </c>
      <c r="C16" s="22" t="s">
        <v>61</v>
      </c>
      <c r="D16" s="22" t="s">
        <v>62</v>
      </c>
      <c r="E16" s="22">
        <v>606.9</v>
      </c>
      <c r="F16" s="22">
        <v>1</v>
      </c>
      <c r="G16" s="14">
        <f t="shared" si="1"/>
        <v>606.9</v>
      </c>
      <c r="H16" s="24" t="s">
        <v>63</v>
      </c>
      <c r="I16" s="32" t="str">
        <f>_xlfn.DISPIMG("ID_A51B23DF776C4ED3A344A8E5F71C620F",1)</f>
        <v>=DISPIMG("ID_A51B23DF776C4ED3A344A8E5F71C620F",1)</v>
      </c>
    </row>
    <row r="17" customFormat="1" ht="15.75" customHeight="1" spans="1:9">
      <c r="A17" s="10">
        <v>15</v>
      </c>
      <c r="B17" s="21" t="s">
        <v>64</v>
      </c>
      <c r="C17" s="22" t="s">
        <v>65</v>
      </c>
      <c r="D17" s="22" t="s">
        <v>66</v>
      </c>
      <c r="E17" s="22">
        <v>42.51</v>
      </c>
      <c r="F17" s="22">
        <v>2</v>
      </c>
      <c r="G17" s="14">
        <f t="shared" si="1"/>
        <v>85.02</v>
      </c>
      <c r="H17" s="24" t="s">
        <v>67</v>
      </c>
      <c r="I17" s="32" t="str">
        <f>_xlfn.DISPIMG("ID_88C455E46A1046A9923C9E0550AE862D",1)</f>
        <v>=DISPIMG("ID_88C455E46A1046A9923C9E0550AE862D",1)</v>
      </c>
    </row>
    <row r="18" customFormat="1" ht="15.75" customHeight="1" spans="1:9">
      <c r="A18" s="10">
        <v>16</v>
      </c>
      <c r="B18" s="21" t="s">
        <v>68</v>
      </c>
      <c r="C18" s="22" t="s">
        <v>69</v>
      </c>
      <c r="D18" s="22" t="s">
        <v>70</v>
      </c>
      <c r="E18" s="22">
        <v>4.19</v>
      </c>
      <c r="F18" s="22">
        <v>5</v>
      </c>
      <c r="G18" s="14">
        <f t="shared" si="1"/>
        <v>20.95</v>
      </c>
      <c r="H18" s="25" t="s">
        <v>71</v>
      </c>
      <c r="I18" s="35" t="str">
        <f>_xlfn.DISPIMG("ID_CD11A16FB3574EC189E4601FD6EA7BD3",1)</f>
        <v>=DISPIMG("ID_CD11A16FB3574EC189E4601FD6EA7BD3",1)</v>
      </c>
    </row>
    <row r="19" customFormat="1" ht="15.75" customHeight="1" spans="1:9">
      <c r="A19" s="10">
        <v>17</v>
      </c>
      <c r="B19" s="21" t="s">
        <v>68</v>
      </c>
      <c r="C19" s="22" t="s">
        <v>69</v>
      </c>
      <c r="D19" s="22" t="s">
        <v>72</v>
      </c>
      <c r="E19" s="22">
        <v>5.19</v>
      </c>
      <c r="F19" s="22">
        <v>3</v>
      </c>
      <c r="G19" s="14">
        <f t="shared" si="1"/>
        <v>15.57</v>
      </c>
      <c r="H19" s="25" t="s">
        <v>71</v>
      </c>
      <c r="I19" s="35" t="str">
        <f>_xlfn.DISPIMG("ID_CD11A16FB3574EC189E4601FD6EA7BD3",1)</f>
        <v>=DISPIMG("ID_CD11A16FB3574EC189E4601FD6EA7BD3",1)</v>
      </c>
    </row>
    <row r="20" customFormat="1" ht="15.75" customHeight="1" spans="1:9">
      <c r="A20" s="10">
        <v>18</v>
      </c>
      <c r="B20" s="21" t="s">
        <v>73</v>
      </c>
      <c r="C20" s="22" t="s">
        <v>74</v>
      </c>
      <c r="D20" s="22" t="s">
        <v>75</v>
      </c>
      <c r="E20" s="22">
        <v>8</v>
      </c>
      <c r="F20" s="22">
        <v>36</v>
      </c>
      <c r="G20" s="14">
        <f t="shared" si="1"/>
        <v>288</v>
      </c>
      <c r="H20" s="26" t="s">
        <v>76</v>
      </c>
      <c r="I20" s="35" t="str">
        <f>_xlfn.DISPIMG("ID_618C58E51474460D81BA3356010B4D8D",1)</f>
        <v>=DISPIMG("ID_618C58E51474460D81BA3356010B4D8D",1)</v>
      </c>
    </row>
    <row r="21" customFormat="1" ht="15.75" customHeight="1" spans="1:9">
      <c r="A21" s="10">
        <v>19</v>
      </c>
      <c r="B21" s="21" t="s">
        <v>77</v>
      </c>
      <c r="C21" s="22" t="s">
        <v>78</v>
      </c>
      <c r="D21" s="22" t="s">
        <v>79</v>
      </c>
      <c r="E21" s="22">
        <v>3</v>
      </c>
      <c r="F21" s="22">
        <v>50</v>
      </c>
      <c r="G21" s="14">
        <f t="shared" si="1"/>
        <v>150</v>
      </c>
      <c r="H21" s="26" t="s">
        <v>80</v>
      </c>
      <c r="I21" s="35" t="str">
        <f>_xlfn.DISPIMG("ID_625A7629A41448FFB4B9485936AD159A",1)</f>
        <v>=DISPIMG("ID_625A7629A41448FFB4B9485936AD159A",1)</v>
      </c>
    </row>
    <row r="22" ht="15.75" customHeight="1" spans="1:9">
      <c r="A22" s="27" t="s">
        <v>81</v>
      </c>
      <c r="B22" s="28"/>
      <c r="C22" s="29"/>
      <c r="D22" s="29"/>
      <c r="E22" s="29"/>
      <c r="F22" s="29"/>
      <c r="G22" s="29">
        <f>SUM(G3:G21)</f>
        <v>3715.14</v>
      </c>
      <c r="H22" s="30"/>
      <c r="I22" s="35"/>
    </row>
  </sheetData>
  <mergeCells count="1">
    <mergeCell ref="D1:H1"/>
  </mergeCells>
  <hyperlinks>
    <hyperlink ref="H4" r:id="rId2" display="https://www.zcygov.cn/items/2352377047298435?searchType=1&amp;searchTraceId=0a8d6c89-0943-4d68-98da-cf46797f33f5&amp;utm=a0004.eevees-search.goods_card.goods_detail.0f032c20d49011ef85c7dbcf91ee6166&amp;skuId=2352377047294642"/>
    <hyperlink ref="H6" r:id="rId3" display="https://m.zcygov.cn/items/2063454513328258?appType=1&amp;districtCode=330681"/>
    <hyperlink ref="H8" r:id="rId4" display="https://m.zcygov.cn/items/1789569783944874?appType=1&amp;districtCode=339900"/>
    <hyperlink ref="H11" r:id="rId5" display="https://m.zcygov.cn/items/1759170642968638?appType=1&amp;districtCode=330681"/>
    <hyperlink ref="H12" r:id="rId6" display="https://m.zcygov.cn/items/2059762217187282?appType=1&amp;districtCode=339900"/>
    <hyperlink ref="H13" r:id="rId7" display="https://m.zcygov.cn/items/1732251549566303?appType=1&amp;districtCode=330681"/>
    <hyperlink ref="H15" r:id="rId8" display="https://m.zcygov.cn/items/2243684410598854?appType=1&amp;districtCode=330681"/>
    <hyperlink ref="H16" r:id="rId9" display="https://www.zcygov.cn/items/2376659131442485?utm=cart.2ef5001f.0.d00004.af50dd20f34511ef84702b827862de3f"/>
    <hyperlink ref="H17" r:id="rId10" display="https://www.zcygov.cn/items/1745104977384146?searchType=1&amp;searchTraceId=6ad89d25-eaab-42d3-af14-8615cd917c91&amp;utm=a0004.eevees-search.goods_card.goods_detail.0b8c1680ea7811ef96004741f4f121f7&amp;skuId=1745104977397306"/>
    <hyperlink ref="H18" r:id="rId11" display="https://www.zcygov.cn/items/1422121188545220?searchType=1&amp;searchTraceId=b666aa70-3219-4a48-aa51-5effcfefe4bf&amp;utm=a0004.eevees-search.goods_card.goods_detail.e3247c60e9e011efa6ff593fa160d0ad&amp;skuId=1422121188542154"/>
    <hyperlink ref="H19" r:id="rId11" display="https://www.zcygov.cn/items/1422121188545220?searchType=1&amp;searchTraceId=b666aa70-3219-4a48-aa51-5effcfefe4bf&amp;utm=a0004.eevees-search.goods_card.goods_detail.e3247c60e9e011efa6ff593fa160d0ad&amp;skuId=1422121188542154"/>
    <hyperlink ref="H20" r:id="rId12" display="https://www.zcygov.cn/items/1808299834331711?searchType=1&amp;searchTraceId=c5efa886-4209-4711-93d4-49ba0df64bae&amp;utm=a0004.eevees-search.goods_card.goods_detail.ded150b0e9a511ef8d657fdebaae969c&amp;skuId=1808299834343770"/>
    <hyperlink ref="H21" r:id="rId13" display="https://m.zcygov.cn/items/2081556777092926?appType=1&amp;districtCode=330681"/>
    <hyperlink ref="H7" r:id="rId14" display="https://www.zcygov.cn/items/1759171632812831?utm=cart.2ef5001f.0.d00004.d71eb400f3f711efbc768bae35a420af&amp;skuId=1759171632813043"/>
  </hyperlink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✨☜</cp:lastModifiedBy>
  <dcterms:created xsi:type="dcterms:W3CDTF">2006-09-16T00:00:00Z</dcterms:created>
  <dcterms:modified xsi:type="dcterms:W3CDTF">2025-02-26T04:20:16Z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FE3B54C194334449AD737C4FD9CB4181_12</vt:lpwstr>
  </property>
  <property fmtid="{D5CDD505-2E9C-101B-9397-08002B2CF9AE}" pid="3" name="KSOProductBuildVer">
    <vt:lpwstr>2052-12.1.0.19770</vt:lpwstr>
  </property>
</Properties>
</file>