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225" windowHeight="12420"/>
  </bookViews>
  <sheets>
    <sheet name="2.汇总表" sheetId="1" r:id="rId1"/>
  </sheets>
  <definedNames>
    <definedName name="_xlnm._FilterDatabase" localSheetId="0" hidden="1">'2.汇总表'!$A$2:$O$19</definedName>
    <definedName name="_xlnm.Print_Titles" localSheetId="0">'2.汇总表'!$2:$2</definedName>
  </definedNames>
  <calcPr calcId="144525"/>
</workbook>
</file>

<file path=xl/sharedStrings.xml><?xml version="1.0" encoding="utf-8"?>
<sst xmlns="http://schemas.openxmlformats.org/spreadsheetml/2006/main" count="115" uniqueCount="85">
  <si>
    <t>2022年下半年器材采购需求清单汇总表</t>
  </si>
  <si>
    <t>序号</t>
  </si>
  <si>
    <t>所授课程</t>
  </si>
  <si>
    <t>器材名称</t>
  </si>
  <si>
    <t>器材规格及型号</t>
  </si>
  <si>
    <t>意向品牌</t>
  </si>
  <si>
    <t>器材数量</t>
  </si>
  <si>
    <t>单位</t>
  </si>
  <si>
    <t>备注</t>
  </si>
  <si>
    <t>所授班级及人数</t>
  </si>
  <si>
    <t>器材使用频率（如：每周几次）</t>
  </si>
  <si>
    <t>预算单价</t>
  </si>
  <si>
    <t>预算总价</t>
  </si>
  <si>
    <t>变异系数</t>
  </si>
  <si>
    <t>审减</t>
  </si>
  <si>
    <t>审减比</t>
  </si>
  <si>
    <t>篮球课</t>
  </si>
  <si>
    <t>篮球</t>
  </si>
  <si>
    <t>7号球</t>
  </si>
  <si>
    <t>摩腾或同档次</t>
  </si>
  <si>
    <t>21级运训1班60人；2班54人；22级100人</t>
  </si>
  <si>
    <t>每周20次</t>
  </si>
  <si>
    <t>排球课</t>
  </si>
  <si>
    <t>排球车</t>
  </si>
  <si>
    <t>65*65*95</t>
  </si>
  <si>
    <t>体教，运训160人</t>
  </si>
  <si>
    <t>每周七次</t>
  </si>
  <si>
    <t>排球</t>
  </si>
  <si>
    <t>VB215-34</t>
  </si>
  <si>
    <t>世达或同档次</t>
  </si>
  <si>
    <t>足球课</t>
  </si>
  <si>
    <t>足球</t>
  </si>
  <si>
    <t>5号足球</t>
  </si>
  <si>
    <t>个</t>
  </si>
  <si>
    <t>21级运训,22级运训</t>
  </si>
  <si>
    <t>每周4次</t>
  </si>
  <si>
    <t>移动球门</t>
  </si>
  <si>
    <t>一米</t>
  </si>
  <si>
    <t>21.22级运训</t>
  </si>
  <si>
    <t>每周8次</t>
  </si>
  <si>
    <t>地标垫</t>
  </si>
  <si>
    <t>15cm</t>
  </si>
  <si>
    <t>足球挡板</t>
  </si>
  <si>
    <t>100×40×40</t>
  </si>
  <si>
    <t>网球</t>
  </si>
  <si>
    <t>Odear GOLD或同档次</t>
  </si>
  <si>
    <t>袋</t>
  </si>
  <si>
    <t>6袋360个</t>
  </si>
  <si>
    <t>21级社体2班  18人</t>
  </si>
  <si>
    <t>1周3次</t>
  </si>
  <si>
    <t>橙球</t>
  </si>
  <si>
    <t xml:space="preserve"> 橙色</t>
  </si>
  <si>
    <t>teloon mini或同档次</t>
  </si>
  <si>
    <t>6袋288个</t>
  </si>
  <si>
    <t>22级  待定</t>
  </si>
  <si>
    <t>羽毛球</t>
  </si>
  <si>
    <t>7号</t>
  </si>
  <si>
    <t>宇航或同档次</t>
  </si>
  <si>
    <t>箱</t>
  </si>
  <si>
    <t>21级运训，22级运训,21级社体20人，22级社体30人,21级体管，22级体管,22级体教</t>
  </si>
  <si>
    <t>一周12次以上</t>
  </si>
  <si>
    <t>3号</t>
  </si>
  <si>
    <t>胜利或同档次</t>
  </si>
  <si>
    <t>21级运训，22级运训</t>
  </si>
  <si>
    <t>一周8次以上</t>
  </si>
  <si>
    <t>羽毛球拍</t>
  </si>
  <si>
    <t>支</t>
  </si>
  <si>
    <t>22级体教</t>
  </si>
  <si>
    <t>一周5次</t>
  </si>
  <si>
    <t>乒乓球</t>
  </si>
  <si>
    <t>双鱼训练球</t>
  </si>
  <si>
    <t>盒</t>
  </si>
  <si>
    <t>21级体教</t>
  </si>
  <si>
    <t>一周10次</t>
  </si>
  <si>
    <t>乒乓球拍</t>
  </si>
  <si>
    <t>双鱼训练球拍</t>
  </si>
  <si>
    <t>田径</t>
  </si>
  <si>
    <t>起跑器</t>
  </si>
  <si>
    <t>70cm</t>
  </si>
  <si>
    <t>20.21级体教</t>
  </si>
  <si>
    <t>2次</t>
  </si>
  <si>
    <t>两折仰卧起坐垫</t>
  </si>
  <si>
    <t>120*60   5cm厚</t>
  </si>
  <si>
    <t>张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</si>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</sst>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  <numFmt numFmtId="177" formatCode="0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8"/>
      <color theme="1"/>
      <name val="黑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176" fontId="17" fillId="0" borderId="0"/>
    <xf numFmtId="0" fontId="18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Font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10" fontId="2" fillId="0" borderId="0" xfId="11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51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0" fontId="5" fillId="3" borderId="1" xfId="11" applyNumberFormat="1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0" fontId="5" fillId="0" borderId="1" xfId="11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0,0_x000d__x000a_NA_x000d__x000a_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5" xfId="50"/>
    <cellStyle name="常规_Sheet1_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4"/>
  <sheetViews>
    <sheetView tabSelected="1" topLeftCell="A3" workbookViewId="0">
      <selection activeCell="E3" sqref="E3"/>
    </sheetView>
  </sheetViews>
  <sheetFormatPr defaultColWidth="9" defaultRowHeight="42" customHeight="1"/>
  <cols>
    <col min="1" max="1" width="4.55833333333333" style="3" customWidth="1"/>
    <col min="2" max="2" width="6.44166666666667" style="4" customWidth="1"/>
    <col min="3" max="5" width="8.33333333333333" style="4" customWidth="1"/>
    <col min="6" max="6" width="4.66666666666667" style="4" customWidth="1"/>
    <col min="7" max="8" width="4.55833333333333" style="4" customWidth="1"/>
    <col min="9" max="10" width="8.5" style="4" customWidth="1"/>
    <col min="11" max="12" width="9.625" style="5" customWidth="1"/>
    <col min="13" max="13" width="7.66666666666667" style="5" hidden="1" customWidth="1"/>
    <col min="14" max="14" width="7.66666666666667" style="6" hidden="1" customWidth="1"/>
    <col min="15" max="15" width="7.66666666666667" style="7" hidden="1" customWidth="1"/>
    <col min="16" max="16384" width="9" style="3"/>
  </cols>
  <sheetData>
    <row r="1" ht="46.9" customHeight="1" spans="1: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1" customFormat="1" ht="36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18" t="s">
        <v>11</v>
      </c>
      <c r="L2" s="18" t="s">
        <v>12</v>
      </c>
      <c r="M2" s="19" t="s">
        <v>13</v>
      </c>
      <c r="N2" s="19" t="s">
        <v>14</v>
      </c>
      <c r="O2" s="20" t="s">
        <v>15</v>
      </c>
    </row>
    <row r="3" ht="57" customHeight="1" spans="1:15">
      <c r="A3" s="10">
        <v>1</v>
      </c>
      <c r="B3" s="10" t="s">
        <v>16</v>
      </c>
      <c r="C3" s="10" t="s">
        <v>17</v>
      </c>
      <c r="D3" s="10" t="s">
        <v>18</v>
      </c>
      <c r="E3" s="10" t="s">
        <v>19</v>
      </c>
      <c r="F3" s="10">
        <v>100</v>
      </c>
      <c r="G3" s="10"/>
      <c r="H3" s="10"/>
      <c r="I3" s="10" t="s">
        <v>20</v>
      </c>
      <c r="J3" s="10" t="s">
        <v>21</v>
      </c>
      <c r="K3" s="12">
        <v>219.5</v>
      </c>
      <c r="L3" s="12">
        <v>21950</v>
      </c>
      <c r="M3" s="21" t="e">
        <f>STDEV(#REF!,#REF!,#REF!,#REF!)/AVERAGE(#REF!,#REF!,#REF!,#REF!)</f>
        <v>#REF!</v>
      </c>
      <c r="N3" s="22" t="e">
        <f>#REF!-L3</f>
        <v>#REF!</v>
      </c>
      <c r="O3" s="23" t="e">
        <f>N3/#REF!</f>
        <v>#REF!</v>
      </c>
    </row>
    <row r="4" ht="57" customHeight="1" spans="1:15">
      <c r="A4" s="11">
        <v>2</v>
      </c>
      <c r="B4" s="11" t="s">
        <v>22</v>
      </c>
      <c r="C4" s="11" t="s">
        <v>23</v>
      </c>
      <c r="D4" s="11" t="s">
        <v>24</v>
      </c>
      <c r="E4" s="11"/>
      <c r="F4" s="11">
        <v>2</v>
      </c>
      <c r="G4" s="11"/>
      <c r="H4" s="11"/>
      <c r="I4" s="11" t="s">
        <v>25</v>
      </c>
      <c r="J4" s="11" t="s">
        <v>26</v>
      </c>
      <c r="K4" s="12">
        <v>398.5</v>
      </c>
      <c r="L4" s="12">
        <v>797</v>
      </c>
      <c r="M4" s="21" t="e">
        <f>STDEV(#REF!,#REF!,#REF!,#REF!)/AVERAGE(#REF!,#REF!,#REF!,#REF!)</f>
        <v>#REF!</v>
      </c>
      <c r="N4" s="22" t="e">
        <f>#REF!-L4</f>
        <v>#REF!</v>
      </c>
      <c r="O4" s="23" t="e">
        <f>N4/#REF!</f>
        <v>#REF!</v>
      </c>
    </row>
    <row r="5" ht="57" customHeight="1" spans="1:15">
      <c r="A5" s="11">
        <v>3</v>
      </c>
      <c r="B5" s="11" t="s">
        <v>22</v>
      </c>
      <c r="C5" s="11" t="s">
        <v>27</v>
      </c>
      <c r="D5" s="11" t="s">
        <v>28</v>
      </c>
      <c r="E5" s="11" t="s">
        <v>29</v>
      </c>
      <c r="F5" s="11">
        <v>30</v>
      </c>
      <c r="G5" s="11"/>
      <c r="H5" s="11"/>
      <c r="I5" s="11" t="s">
        <v>25</v>
      </c>
      <c r="J5" s="11" t="s">
        <v>26</v>
      </c>
      <c r="K5" s="12">
        <v>200</v>
      </c>
      <c r="L5" s="12">
        <v>6000</v>
      </c>
      <c r="M5" s="21" t="e">
        <f>STDEV(#REF!,#REF!,#REF!,#REF!)/AVERAGE(#REF!,#REF!,#REF!,#REF!)</f>
        <v>#REF!</v>
      </c>
      <c r="N5" s="22" t="e">
        <f>#REF!-L5</f>
        <v>#REF!</v>
      </c>
      <c r="O5" s="23" t="e">
        <f>N5/#REF!</f>
        <v>#REF!</v>
      </c>
    </row>
    <row r="6" ht="57" customHeight="1" spans="1:15">
      <c r="A6" s="11">
        <v>4</v>
      </c>
      <c r="B6" s="11" t="s">
        <v>30</v>
      </c>
      <c r="C6" s="11" t="s">
        <v>31</v>
      </c>
      <c r="D6" s="11" t="s">
        <v>32</v>
      </c>
      <c r="E6" s="11"/>
      <c r="F6" s="12">
        <v>60</v>
      </c>
      <c r="G6" s="12" t="s">
        <v>33</v>
      </c>
      <c r="H6" s="12"/>
      <c r="I6" s="11" t="s">
        <v>34</v>
      </c>
      <c r="J6" s="11" t="s">
        <v>35</v>
      </c>
      <c r="K6" s="12">
        <v>114.5</v>
      </c>
      <c r="L6" s="12">
        <v>6870</v>
      </c>
      <c r="M6" s="21" t="e">
        <f>STDEV(#REF!,#REF!,#REF!,#REF!)/AVERAGE(#REF!,#REF!,#REF!,#REF!)</f>
        <v>#REF!</v>
      </c>
      <c r="N6" s="22" t="e">
        <f>#REF!-L6</f>
        <v>#REF!</v>
      </c>
      <c r="O6" s="23" t="e">
        <f>N6/#REF!</f>
        <v>#REF!</v>
      </c>
    </row>
    <row r="7" ht="57" customHeight="1" spans="1:15">
      <c r="A7" s="11">
        <v>5</v>
      </c>
      <c r="B7" s="11" t="s">
        <v>30</v>
      </c>
      <c r="C7" s="11" t="s">
        <v>36</v>
      </c>
      <c r="D7" s="11" t="s">
        <v>37</v>
      </c>
      <c r="E7" s="11"/>
      <c r="F7" s="13">
        <v>8</v>
      </c>
      <c r="G7" s="13" t="s">
        <v>33</v>
      </c>
      <c r="H7" s="13"/>
      <c r="I7" s="11" t="s">
        <v>38</v>
      </c>
      <c r="J7" s="11" t="s">
        <v>39</v>
      </c>
      <c r="K7" s="12">
        <v>100</v>
      </c>
      <c r="L7" s="12">
        <v>800</v>
      </c>
      <c r="M7" s="21" t="e">
        <f>STDEV(#REF!,#REF!,#REF!,#REF!)/AVERAGE(#REF!,#REF!,#REF!,#REF!)</f>
        <v>#REF!</v>
      </c>
      <c r="N7" s="22" t="e">
        <f>#REF!-L7</f>
        <v>#REF!</v>
      </c>
      <c r="O7" s="23" t="e">
        <f>N7/#REF!</f>
        <v>#REF!</v>
      </c>
    </row>
    <row r="8" ht="57" customHeight="1" spans="1:15">
      <c r="A8" s="11">
        <v>6</v>
      </c>
      <c r="B8" s="11" t="s">
        <v>30</v>
      </c>
      <c r="C8" s="11" t="s">
        <v>40</v>
      </c>
      <c r="D8" s="11" t="s">
        <v>41</v>
      </c>
      <c r="E8" s="11"/>
      <c r="F8" s="13">
        <v>100</v>
      </c>
      <c r="G8" s="13" t="s">
        <v>33</v>
      </c>
      <c r="H8" s="13"/>
      <c r="I8" s="11" t="s">
        <v>38</v>
      </c>
      <c r="J8" s="11" t="s">
        <v>39</v>
      </c>
      <c r="K8" s="12">
        <v>20.5</v>
      </c>
      <c r="L8" s="12">
        <v>2050</v>
      </c>
      <c r="M8" s="21" t="e">
        <f>STDEV(#REF!,#REF!,#REF!,#REF!)/AVERAGE(#REF!,#REF!,#REF!,#REF!)</f>
        <v>#REF!</v>
      </c>
      <c r="N8" s="22" t="e">
        <f>#REF!-L8</f>
        <v>#REF!</v>
      </c>
      <c r="O8" s="23" t="e">
        <f>N8/#REF!</f>
        <v>#REF!</v>
      </c>
    </row>
    <row r="9" ht="57" customHeight="1" spans="1:15">
      <c r="A9" s="11">
        <v>7</v>
      </c>
      <c r="B9" s="11" t="s">
        <v>30</v>
      </c>
      <c r="C9" s="11" t="s">
        <v>42</v>
      </c>
      <c r="D9" s="11" t="s">
        <v>43</v>
      </c>
      <c r="E9" s="11"/>
      <c r="F9" s="13">
        <v>10</v>
      </c>
      <c r="G9" s="13"/>
      <c r="H9" s="13"/>
      <c r="I9" s="11" t="s">
        <v>38</v>
      </c>
      <c r="J9" s="11" t="s">
        <v>39</v>
      </c>
      <c r="K9" s="12">
        <v>350</v>
      </c>
      <c r="L9" s="12">
        <v>3500</v>
      </c>
      <c r="M9" s="21" t="e">
        <f>STDEV(#REF!,#REF!,#REF!,#REF!)/AVERAGE(#REF!,#REF!,#REF!,#REF!)</f>
        <v>#REF!</v>
      </c>
      <c r="N9" s="22" t="e">
        <f>#REF!-L9</f>
        <v>#REF!</v>
      </c>
      <c r="O9" s="23" t="e">
        <f>N9/#REF!</f>
        <v>#REF!</v>
      </c>
    </row>
    <row r="10" ht="57" customHeight="1" spans="1:15">
      <c r="A10" s="11">
        <v>8</v>
      </c>
      <c r="B10" s="11" t="s">
        <v>44</v>
      </c>
      <c r="C10" s="14" t="s">
        <v>44</v>
      </c>
      <c r="D10" s="14"/>
      <c r="E10" s="14" t="s">
        <v>45</v>
      </c>
      <c r="F10" s="13">
        <v>6</v>
      </c>
      <c r="G10" s="13" t="s">
        <v>46</v>
      </c>
      <c r="H10" s="13" t="s">
        <v>47</v>
      </c>
      <c r="I10" s="11" t="s">
        <v>48</v>
      </c>
      <c r="J10" s="11" t="s">
        <v>49</v>
      </c>
      <c r="K10" s="12">
        <v>320</v>
      </c>
      <c r="L10" s="12">
        <v>1920</v>
      </c>
      <c r="M10" s="21" t="e">
        <f>STDEV(#REF!,#REF!,#REF!,#REF!)/AVERAGE(#REF!,#REF!,#REF!,#REF!)</f>
        <v>#REF!</v>
      </c>
      <c r="N10" s="22" t="e">
        <f>#REF!-L10</f>
        <v>#REF!</v>
      </c>
      <c r="O10" s="23" t="e">
        <f>N10/#REF!</f>
        <v>#REF!</v>
      </c>
    </row>
    <row r="11" ht="57" customHeight="1" spans="1:15">
      <c r="A11" s="11">
        <v>9</v>
      </c>
      <c r="B11" s="11" t="s">
        <v>44</v>
      </c>
      <c r="C11" s="14" t="s">
        <v>50</v>
      </c>
      <c r="D11" s="14" t="s">
        <v>51</v>
      </c>
      <c r="E11" s="14" t="s">
        <v>52</v>
      </c>
      <c r="F11" s="13">
        <v>6</v>
      </c>
      <c r="G11" s="13" t="s">
        <v>46</v>
      </c>
      <c r="H11" s="13" t="s">
        <v>53</v>
      </c>
      <c r="I11" s="11" t="s">
        <v>54</v>
      </c>
      <c r="J11" s="11" t="s">
        <v>49</v>
      </c>
      <c r="K11" s="12">
        <v>230</v>
      </c>
      <c r="L11" s="12">
        <v>1380</v>
      </c>
      <c r="M11" s="21" t="e">
        <f>STDEV(#REF!,#REF!,#REF!,#REF!)/AVERAGE(#REF!,#REF!,#REF!,#REF!)</f>
        <v>#REF!</v>
      </c>
      <c r="N11" s="22" t="e">
        <f>#REF!-L11</f>
        <v>#REF!</v>
      </c>
      <c r="O11" s="23" t="e">
        <f>N11/#REF!</f>
        <v>#REF!</v>
      </c>
    </row>
    <row r="12" ht="57" customHeight="1" spans="1:15">
      <c r="A12" s="11">
        <v>10</v>
      </c>
      <c r="B12" s="15" t="s">
        <v>55</v>
      </c>
      <c r="C12" s="15" t="s">
        <v>55</v>
      </c>
      <c r="D12" s="15" t="s">
        <v>56</v>
      </c>
      <c r="E12" s="15" t="s">
        <v>57</v>
      </c>
      <c r="F12" s="13">
        <v>30</v>
      </c>
      <c r="G12" s="13" t="s">
        <v>58</v>
      </c>
      <c r="H12" s="13"/>
      <c r="I12" s="15" t="s">
        <v>59</v>
      </c>
      <c r="J12" s="14" t="s">
        <v>60</v>
      </c>
      <c r="K12" s="12">
        <v>2500</v>
      </c>
      <c r="L12" s="12">
        <v>75000</v>
      </c>
      <c r="M12" s="21" t="e">
        <f>STDEV(#REF!,#REF!,#REF!,#REF!)/AVERAGE(#REF!,#REF!,#REF!,#REF!)</f>
        <v>#REF!</v>
      </c>
      <c r="N12" s="22" t="e">
        <f>#REF!-L12</f>
        <v>#REF!</v>
      </c>
      <c r="O12" s="23" t="e">
        <f>N12/#REF!</f>
        <v>#REF!</v>
      </c>
    </row>
    <row r="13" ht="57" customHeight="1" spans="1:15">
      <c r="A13" s="11">
        <v>11</v>
      </c>
      <c r="B13" s="15" t="s">
        <v>55</v>
      </c>
      <c r="C13" s="15" t="s">
        <v>55</v>
      </c>
      <c r="D13" s="15" t="s">
        <v>61</v>
      </c>
      <c r="E13" s="15" t="s">
        <v>62</v>
      </c>
      <c r="F13" s="13">
        <v>1</v>
      </c>
      <c r="G13" s="13" t="s">
        <v>58</v>
      </c>
      <c r="H13" s="13"/>
      <c r="I13" s="15" t="s">
        <v>63</v>
      </c>
      <c r="J13" s="14" t="s">
        <v>64</v>
      </c>
      <c r="K13" s="12">
        <v>4250</v>
      </c>
      <c r="L13" s="12">
        <v>4250</v>
      </c>
      <c r="M13" s="21" t="e">
        <f>STDEV(#REF!,#REF!,#REF!,#REF!)/AVERAGE(#REF!,#REF!,#REF!,#REF!)</f>
        <v>#REF!</v>
      </c>
      <c r="N13" s="22" t="e">
        <f>#REF!-L13</f>
        <v>#REF!</v>
      </c>
      <c r="O13" s="23" t="e">
        <f>N13/#REF!</f>
        <v>#REF!</v>
      </c>
    </row>
    <row r="14" ht="57" customHeight="1" spans="1:15">
      <c r="A14" s="11">
        <v>12</v>
      </c>
      <c r="B14" s="11" t="s">
        <v>55</v>
      </c>
      <c r="C14" s="15" t="s">
        <v>65</v>
      </c>
      <c r="D14" s="15"/>
      <c r="E14" s="15"/>
      <c r="F14" s="13">
        <v>60</v>
      </c>
      <c r="G14" s="13" t="s">
        <v>66</v>
      </c>
      <c r="H14" s="13"/>
      <c r="I14" s="11" t="s">
        <v>67</v>
      </c>
      <c r="J14" s="11" t="s">
        <v>68</v>
      </c>
      <c r="K14" s="12">
        <v>100</v>
      </c>
      <c r="L14" s="12">
        <v>6000</v>
      </c>
      <c r="M14" s="21" t="e">
        <f>STDEV(#REF!,#REF!,#REF!,#REF!)/AVERAGE(#REF!,#REF!,#REF!,#REF!)</f>
        <v>#REF!</v>
      </c>
      <c r="N14" s="22" t="e">
        <f>#REF!-L14</f>
        <v>#REF!</v>
      </c>
      <c r="O14" s="23" t="e">
        <f>N14/#REF!</f>
        <v>#REF!</v>
      </c>
    </row>
    <row r="15" ht="57" customHeight="1" spans="1:15">
      <c r="A15" s="11">
        <v>13</v>
      </c>
      <c r="B15" s="11" t="s">
        <v>69</v>
      </c>
      <c r="C15" s="11" t="s">
        <v>69</v>
      </c>
      <c r="D15" s="11" t="s">
        <v>70</v>
      </c>
      <c r="E15" s="11"/>
      <c r="F15" s="13">
        <v>60</v>
      </c>
      <c r="G15" s="13" t="s">
        <v>71</v>
      </c>
      <c r="H15" s="13"/>
      <c r="I15" s="11" t="s">
        <v>72</v>
      </c>
      <c r="J15" s="11" t="s">
        <v>73</v>
      </c>
      <c r="K15" s="12">
        <v>14.5</v>
      </c>
      <c r="L15" s="12">
        <v>870</v>
      </c>
      <c r="M15" s="21" t="e">
        <f>STDEV(#REF!,#REF!,#REF!,#REF!)/AVERAGE(#REF!,#REF!,#REF!,#REF!)</f>
        <v>#REF!</v>
      </c>
      <c r="N15" s="22" t="e">
        <f>#REF!-L15</f>
        <v>#REF!</v>
      </c>
      <c r="O15" s="23" t="e">
        <f>N15/#REF!</f>
        <v>#REF!</v>
      </c>
    </row>
    <row r="16" ht="57" customHeight="1" spans="1:15">
      <c r="A16" s="11">
        <v>14</v>
      </c>
      <c r="B16" s="11" t="s">
        <v>69</v>
      </c>
      <c r="C16" s="11" t="s">
        <v>74</v>
      </c>
      <c r="D16" s="11" t="s">
        <v>75</v>
      </c>
      <c r="E16" s="11"/>
      <c r="F16" s="13">
        <v>30</v>
      </c>
      <c r="G16" s="13" t="s">
        <v>66</v>
      </c>
      <c r="H16" s="13"/>
      <c r="I16" s="11" t="s">
        <v>72</v>
      </c>
      <c r="J16" s="11" t="s">
        <v>73</v>
      </c>
      <c r="K16" s="12">
        <v>54</v>
      </c>
      <c r="L16" s="12">
        <v>1620</v>
      </c>
      <c r="M16" s="21" t="e">
        <f>STDEV(#REF!,#REF!,#REF!,#REF!)/AVERAGE(#REF!,#REF!,#REF!,#REF!)</f>
        <v>#REF!</v>
      </c>
      <c r="N16" s="22" t="e">
        <f>#REF!-L16</f>
        <v>#REF!</v>
      </c>
      <c r="O16" s="23" t="e">
        <f>N16/#REF!</f>
        <v>#REF!</v>
      </c>
    </row>
    <row r="17" ht="57" customHeight="1" spans="1:15">
      <c r="A17" s="11">
        <v>15</v>
      </c>
      <c r="B17" s="11" t="s">
        <v>76</v>
      </c>
      <c r="C17" s="11" t="s">
        <v>77</v>
      </c>
      <c r="D17" s="11" t="s">
        <v>78</v>
      </c>
      <c r="E17" s="11"/>
      <c r="F17" s="13">
        <v>8</v>
      </c>
      <c r="G17" s="13" t="s">
        <v>33</v>
      </c>
      <c r="H17" s="13"/>
      <c r="I17" s="11" t="s">
        <v>79</v>
      </c>
      <c r="J17" s="11" t="s">
        <v>80</v>
      </c>
      <c r="K17" s="12">
        <v>171.5</v>
      </c>
      <c r="L17" s="12">
        <v>1372</v>
      </c>
      <c r="M17" s="21" t="e">
        <f>STDEV(#REF!,#REF!,#REF!,#REF!)/AVERAGE(#REF!,#REF!,#REF!,#REF!)</f>
        <v>#REF!</v>
      </c>
      <c r="N17" s="22" t="e">
        <f>#REF!-L17</f>
        <v>#REF!</v>
      </c>
      <c r="O17" s="23" t="e">
        <f>N17/#REF!</f>
        <v>#REF!</v>
      </c>
    </row>
    <row r="18" ht="57" customHeight="1" spans="1:15">
      <c r="A18" s="11">
        <v>16</v>
      </c>
      <c r="B18" s="11" t="s">
        <v>76</v>
      </c>
      <c r="C18" s="11" t="s">
        <v>81</v>
      </c>
      <c r="D18" s="11" t="s">
        <v>82</v>
      </c>
      <c r="E18" s="11"/>
      <c r="F18" s="13">
        <v>20</v>
      </c>
      <c r="G18" s="13" t="s">
        <v>83</v>
      </c>
      <c r="H18" s="13"/>
      <c r="I18" s="11" t="s">
        <v>79</v>
      </c>
      <c r="J18" s="11" t="s">
        <v>80</v>
      </c>
      <c r="K18" s="12">
        <v>50</v>
      </c>
      <c r="L18" s="12">
        <v>1000</v>
      </c>
      <c r="M18" s="21" t="e">
        <f>STDEV(#REF!,#REF!,#REF!,#REF!)/AVERAGE(#REF!,#REF!,#REF!,#REF!)</f>
        <v>#REF!</v>
      </c>
      <c r="N18" s="22" t="e">
        <f>#REF!-L18</f>
        <v>#REF!</v>
      </c>
      <c r="O18" s="23" t="e">
        <f>N18/#REF!</f>
        <v>#REF!</v>
      </c>
    </row>
    <row r="19" s="2" customFormat="1" ht="32" customHeight="1" spans="1:15">
      <c r="A19" s="16"/>
      <c r="B19" s="12" t="s">
        <v>84</v>
      </c>
      <c r="C19" s="12"/>
      <c r="D19" s="12"/>
      <c r="E19" s="12"/>
      <c r="F19" s="12"/>
      <c r="G19" s="12"/>
      <c r="H19" s="12"/>
      <c r="I19" s="12"/>
      <c r="J19" s="12"/>
      <c r="K19" s="24"/>
      <c r="L19" s="24">
        <f>SUM(L3:L18)</f>
        <v>135379</v>
      </c>
      <c r="M19" s="24"/>
      <c r="N19" s="22" t="e">
        <f>#REF!-L19</f>
        <v>#REF!</v>
      </c>
      <c r="O19" s="23" t="e">
        <f>N19/#REF!</f>
        <v>#REF!</v>
      </c>
    </row>
    <row r="20" ht="61" customHeight="1" spans="1:12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</row>
    <row r="21" customHeight="1" spans="1:1">
      <c r="A21" s="1"/>
    </row>
    <row r="22" customHeight="1" spans="1:1">
      <c r="A22" s="1"/>
    </row>
    <row r="23" customHeight="1" spans="1:1">
      <c r="A23" s="1"/>
    </row>
    <row r="24" customHeight="1" spans="1:1">
      <c r="A24" s="1"/>
    </row>
  </sheetData>
  <sheetProtection formatCells="0" insertHyperlinks="0" autoFilter="0"/>
  <autoFilter ref="A2:O19">
    <extLst/>
  </autoFilter>
  <mergeCells count="2">
    <mergeCell ref="A1:O1"/>
    <mergeCell ref="A20:L20"/>
  </mergeCells>
  <printOptions horizontalCentered="1"/>
  <pageMargins left="0.751388888888889" right="0.751388888888889" top="1" bottom="1" header="0.511805555555556" footer="0.511805555555556"/>
  <pageSetup paperSize="9" scale="66" fitToHeight="0" orientation="landscape" horizontalDpi="600"/>
  <headerFooter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9F91F69C-6E8C-4246-BC25-297BFDC75D90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3F8FC9E7-9E3E-4D00-BC07-C2C84DFACBCF}">
  <ds:schemaRefs/>
</ds:datastoreItem>
</file>

<file path=customXml/itemProps4.xml><?xml version="1.0" encoding="utf-8"?>
<ds:datastoreItem xmlns:ds="http://schemas.openxmlformats.org/officeDocument/2006/customXml" ds:itemID="{DC3875BF-13D6-4817-9B69-0B22B651B2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2.汇总表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飞鱼</cp:lastModifiedBy>
  <dcterms:created xsi:type="dcterms:W3CDTF">2018-04-10T20:16:00Z</dcterms:created>
  <cp:lastPrinted>2021-01-13T08:38:00Z</cp:lastPrinted>
  <dcterms:modified xsi:type="dcterms:W3CDTF">2022-07-14T07:40:00Z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KSORubyTemplateID" linkTarget="0">
    <vt:lpwstr>11</vt:lpwstr>
  </property>
  <property fmtid="{D5CDD505-2E9C-101B-9397-08002B2CF9AE}" pid="4" name="KSOReadingLayout">
    <vt:bool>true</vt:bool>
  </property>
  <property fmtid="{D5CDD505-2E9C-101B-9397-08002B2CF9AE}" pid="5" name="ICV">
    <vt:lpwstr>4FBD3D488AD347959899789418838FBD</vt:lpwstr>
  </property>
</Properties>
</file>