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16" lockStructure="1"/>
  <bookViews>
    <workbookView windowWidth="27945" windowHeight="12255" tabRatio="789"/>
  </bookViews>
  <sheets>
    <sheet name="龙水村" sheetId="12" r:id="rId1"/>
    <sheet name="投标报价汇总表" sheetId="2" r:id="rId2"/>
  </sheets>
  <definedNames>
    <definedName name="_xlnm.Print_Area" localSheetId="1">投标报价汇总表!$A$1:$F$17</definedName>
    <definedName name="_xlnm.Print_Area" localSheetId="0">龙水村!$A$1:$F$283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<sst xmlns="http://schemas.openxmlformats.org/spreadsheetml/2006/main" count="252" uniqueCount="129">
  <si>
    <r>
      <rPr>
        <b/>
        <sz val="16"/>
        <rFont val="宋体"/>
        <charset val="134"/>
      </rPr>
      <t>工</t>
    </r>
    <r>
      <rPr>
        <b/>
        <sz val="16"/>
        <rFont val="Arial Narrow"/>
        <charset val="134"/>
      </rPr>
      <t xml:space="preserve"> </t>
    </r>
    <r>
      <rPr>
        <b/>
        <sz val="16"/>
        <rFont val="宋体"/>
        <charset val="134"/>
      </rPr>
      <t>程</t>
    </r>
    <r>
      <rPr>
        <b/>
        <sz val="16"/>
        <rFont val="Arial Narrow"/>
        <charset val="134"/>
      </rPr>
      <t xml:space="preserve"> </t>
    </r>
    <r>
      <rPr>
        <b/>
        <sz val="16"/>
        <rFont val="宋体"/>
        <charset val="134"/>
      </rPr>
      <t>量</t>
    </r>
    <r>
      <rPr>
        <b/>
        <sz val="16"/>
        <rFont val="Arial Narrow"/>
        <charset val="134"/>
      </rPr>
      <t xml:space="preserve"> </t>
    </r>
    <r>
      <rPr>
        <b/>
        <sz val="16"/>
        <rFont val="宋体"/>
        <charset val="134"/>
      </rPr>
      <t>清</t>
    </r>
    <r>
      <rPr>
        <b/>
        <sz val="16"/>
        <rFont val="Arial Narrow"/>
        <charset val="134"/>
      </rPr>
      <t xml:space="preserve"> </t>
    </r>
    <r>
      <rPr>
        <b/>
        <sz val="16"/>
        <rFont val="宋体"/>
        <charset val="134"/>
      </rPr>
      <t>单</t>
    </r>
  </si>
  <si>
    <t>合同段：龙井市老头沟镇龙水村村屯道路改造工程</t>
  </si>
  <si>
    <r>
      <rPr>
        <b/>
        <sz val="10"/>
        <rFont val="宋体"/>
        <charset val="134"/>
      </rPr>
      <t>货币单位：人民币元</t>
    </r>
  </si>
  <si>
    <r>
      <rPr>
        <b/>
        <sz val="10"/>
        <rFont val="宋体"/>
        <charset val="134"/>
      </rPr>
      <t>清单</t>
    </r>
    <r>
      <rPr>
        <b/>
        <sz val="10"/>
        <rFont val="Arial Narrow"/>
        <charset val="134"/>
      </rPr>
      <t xml:space="preserve">    </t>
    </r>
    <r>
      <rPr>
        <b/>
        <sz val="10"/>
        <rFont val="宋体"/>
        <charset val="134"/>
      </rPr>
      <t>第</t>
    </r>
    <r>
      <rPr>
        <b/>
        <sz val="10"/>
        <rFont val="Arial Narrow"/>
        <charset val="134"/>
      </rPr>
      <t>100</t>
    </r>
    <r>
      <rPr>
        <b/>
        <sz val="10"/>
        <rFont val="宋体"/>
        <charset val="134"/>
      </rPr>
      <t>章</t>
    </r>
    <r>
      <rPr>
        <b/>
        <sz val="10"/>
        <rFont val="Arial Narrow"/>
        <charset val="134"/>
      </rPr>
      <t xml:space="preserve">    </t>
    </r>
    <r>
      <rPr>
        <b/>
        <sz val="10"/>
        <rFont val="宋体"/>
        <charset val="134"/>
      </rPr>
      <t>总则</t>
    </r>
  </si>
  <si>
    <r>
      <rPr>
        <sz val="10"/>
        <rFont val="宋体"/>
        <charset val="134"/>
      </rPr>
      <t>报价范围</t>
    </r>
  </si>
  <si>
    <r>
      <rPr>
        <sz val="10"/>
        <rFont val="宋体"/>
        <charset val="134"/>
      </rPr>
      <t>子目号</t>
    </r>
  </si>
  <si>
    <r>
      <rPr>
        <sz val="10"/>
        <rFont val="宋体"/>
        <charset val="134"/>
      </rPr>
      <t>子目名称</t>
    </r>
  </si>
  <si>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</si>
  <si>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数量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</si>
  <si>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</si>
  <si>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合价</t>
    </r>
  </si>
  <si>
    <r>
      <rPr>
        <sz val="10"/>
        <rFont val="宋体"/>
        <charset val="134"/>
      </rPr>
      <t>最小值</t>
    </r>
  </si>
  <si>
    <r>
      <rPr>
        <sz val="10"/>
        <rFont val="宋体"/>
        <charset val="134"/>
      </rPr>
      <t>最大值</t>
    </r>
  </si>
  <si>
    <t>最高投标限价</t>
  </si>
  <si>
    <t>101</t>
  </si>
  <si>
    <r>
      <rPr>
        <sz val="10"/>
        <color indexed="8"/>
        <rFont val="宋体"/>
        <charset val="0"/>
      </rPr>
      <t>通则</t>
    </r>
  </si>
  <si>
    <t/>
  </si>
  <si>
    <t>101-1</t>
  </si>
  <si>
    <r>
      <rPr>
        <sz val="10"/>
        <color indexed="8"/>
        <rFont val="宋体"/>
        <charset val="0"/>
      </rPr>
      <t>保险费</t>
    </r>
  </si>
  <si>
    <t>-a</t>
  </si>
  <si>
    <r>
      <rPr>
        <sz val="10"/>
        <color indexed="8"/>
        <rFont val="宋体"/>
        <charset val="0"/>
      </rPr>
      <t>按合同条款规定</t>
    </r>
    <r>
      <rPr>
        <sz val="10"/>
        <color indexed="8"/>
        <rFont val="Arial Narrow"/>
        <charset val="0"/>
      </rPr>
      <t>,</t>
    </r>
    <r>
      <rPr>
        <sz val="10"/>
        <color indexed="8"/>
        <rFont val="宋体"/>
        <charset val="0"/>
      </rPr>
      <t>提供建筑工程一切险</t>
    </r>
  </si>
  <si>
    <r>
      <rPr>
        <sz val="10"/>
        <color indexed="8"/>
        <rFont val="宋体"/>
        <charset val="0"/>
      </rPr>
      <t>总额</t>
    </r>
  </si>
  <si>
    <t>-b</t>
  </si>
  <si>
    <r>
      <rPr>
        <sz val="10"/>
        <color indexed="8"/>
        <rFont val="宋体"/>
        <charset val="0"/>
      </rPr>
      <t>按合同条款规定</t>
    </r>
    <r>
      <rPr>
        <sz val="10"/>
        <color indexed="8"/>
        <rFont val="Arial Narrow"/>
        <charset val="0"/>
      </rPr>
      <t>,</t>
    </r>
    <r>
      <rPr>
        <sz val="10"/>
        <color indexed="8"/>
        <rFont val="宋体"/>
        <charset val="0"/>
      </rPr>
      <t>提供第三方责任险</t>
    </r>
  </si>
  <si>
    <t>102</t>
  </si>
  <si>
    <r>
      <rPr>
        <sz val="10"/>
        <color indexed="8"/>
        <rFont val="宋体"/>
        <charset val="0"/>
      </rPr>
      <t>工程管理</t>
    </r>
  </si>
  <si>
    <t>102-3</t>
  </si>
  <si>
    <r>
      <rPr>
        <sz val="10"/>
        <color indexed="8"/>
        <rFont val="宋体"/>
        <charset val="0"/>
      </rPr>
      <t>安全生产费</t>
    </r>
  </si>
  <si>
    <t>104</t>
  </si>
  <si>
    <t>承包人驻地建设</t>
  </si>
  <si>
    <t>104-1</t>
  </si>
  <si>
    <r>
      <rPr>
        <sz val="10"/>
        <color indexed="8"/>
        <rFont val="宋体"/>
        <charset val="0"/>
      </rPr>
      <t>承包人驻地建设</t>
    </r>
  </si>
  <si>
    <r>
      <rPr>
        <sz val="10"/>
        <rFont val="宋体"/>
        <charset val="134"/>
      </rPr>
      <t>清单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第</t>
    </r>
    <r>
      <rPr>
        <sz val="10"/>
        <rFont val="Arial Narrow"/>
        <charset val="134"/>
      </rPr>
      <t>100</t>
    </r>
    <r>
      <rPr>
        <sz val="10"/>
        <rFont val="宋体"/>
        <charset val="134"/>
      </rPr>
      <t>章合计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人民币</t>
    </r>
  </si>
  <si>
    <r>
      <rPr>
        <sz val="10"/>
        <rFont val="宋体"/>
        <charset val="134"/>
      </rPr>
      <t>元</t>
    </r>
  </si>
  <si>
    <r>
      <rPr>
        <b/>
        <sz val="10"/>
        <rFont val="宋体"/>
        <charset val="134"/>
      </rPr>
      <t>清单</t>
    </r>
    <r>
      <rPr>
        <b/>
        <sz val="10"/>
        <rFont val="Arial Narrow"/>
        <charset val="134"/>
      </rPr>
      <t xml:space="preserve"> </t>
    </r>
    <r>
      <rPr>
        <b/>
        <sz val="10"/>
        <rFont val="宋体"/>
        <charset val="134"/>
      </rPr>
      <t>第</t>
    </r>
    <r>
      <rPr>
        <b/>
        <sz val="10"/>
        <rFont val="Arial Narrow"/>
        <charset val="134"/>
      </rPr>
      <t>200</t>
    </r>
    <r>
      <rPr>
        <b/>
        <sz val="10"/>
        <rFont val="宋体"/>
        <charset val="134"/>
      </rPr>
      <t>章</t>
    </r>
    <r>
      <rPr>
        <b/>
        <sz val="10"/>
        <rFont val="Arial Narrow"/>
        <charset val="134"/>
      </rPr>
      <t xml:space="preserve">  </t>
    </r>
    <r>
      <rPr>
        <b/>
        <sz val="10"/>
        <rFont val="宋体"/>
        <charset val="134"/>
      </rPr>
      <t>路基</t>
    </r>
  </si>
  <si>
    <r>
      <rPr>
        <sz val="10"/>
        <rFont val="宋体"/>
        <charset val="134"/>
      </rPr>
      <t>子</t>
    </r>
    <r>
      <rPr>
        <sz val="10"/>
        <rFont val="Arial Narrow"/>
        <charset val="134"/>
      </rPr>
      <t xml:space="preserve"> </t>
    </r>
    <r>
      <rPr>
        <sz val="10"/>
        <rFont val="宋体"/>
        <charset val="134"/>
      </rPr>
      <t>目</t>
    </r>
    <r>
      <rPr>
        <sz val="10"/>
        <rFont val="Arial Narrow"/>
        <charset val="134"/>
      </rPr>
      <t xml:space="preserve"> </t>
    </r>
    <r>
      <rPr>
        <sz val="10"/>
        <rFont val="宋体"/>
        <charset val="134"/>
      </rPr>
      <t>名</t>
    </r>
    <r>
      <rPr>
        <sz val="10"/>
        <rFont val="Arial Narrow"/>
        <charset val="134"/>
      </rPr>
      <t xml:space="preserve"> </t>
    </r>
    <r>
      <rPr>
        <sz val="10"/>
        <rFont val="宋体"/>
        <charset val="134"/>
      </rPr>
      <t>称</t>
    </r>
  </si>
  <si>
    <t>202</t>
  </si>
  <si>
    <t>场地清理</t>
  </si>
  <si>
    <t>202-2</t>
  </si>
  <si>
    <t>挖除旧路面</t>
  </si>
  <si>
    <t>水泥混凝土路面</t>
  </si>
  <si>
    <t>m3</t>
  </si>
  <si>
    <t>16.35</t>
  </si>
  <si>
    <t>641.53</t>
  </si>
  <si>
    <t>203</t>
  </si>
  <si>
    <t>挖方路基</t>
  </si>
  <si>
    <t>906.03</t>
  </si>
  <si>
    <t>203-1</t>
  </si>
  <si>
    <t>路基挖方</t>
  </si>
  <si>
    <t>挖土方</t>
  </si>
  <si>
    <t>698</t>
  </si>
  <si>
    <t>204</t>
  </si>
  <si>
    <t>填方路基</t>
  </si>
  <si>
    <t>204-1</t>
  </si>
  <si>
    <t>路基填筑（包括填前压实）</t>
  </si>
  <si>
    <t>利用土方</t>
  </si>
  <si>
    <t>32</t>
  </si>
  <si>
    <t>清单    第200章合计    人民币</t>
  </si>
  <si>
    <r>
      <rPr>
        <b/>
        <sz val="10"/>
        <rFont val="宋体"/>
        <charset val="134"/>
      </rPr>
      <t>清单</t>
    </r>
    <r>
      <rPr>
        <b/>
        <sz val="10"/>
        <rFont val="Arial Narrow"/>
        <charset val="134"/>
      </rPr>
      <t xml:space="preserve"> </t>
    </r>
    <r>
      <rPr>
        <b/>
        <sz val="10"/>
        <rFont val="宋体"/>
        <charset val="134"/>
      </rPr>
      <t>第</t>
    </r>
    <r>
      <rPr>
        <b/>
        <sz val="10"/>
        <rFont val="Arial Narrow"/>
        <charset val="134"/>
      </rPr>
      <t>300</t>
    </r>
    <r>
      <rPr>
        <b/>
        <sz val="10"/>
        <rFont val="宋体"/>
        <charset val="134"/>
      </rPr>
      <t>章</t>
    </r>
    <r>
      <rPr>
        <b/>
        <sz val="10"/>
        <rFont val="Arial Narrow"/>
        <charset val="134"/>
      </rPr>
      <t xml:space="preserve">  </t>
    </r>
    <r>
      <rPr>
        <b/>
        <sz val="10"/>
        <rFont val="宋体"/>
        <charset val="134"/>
      </rPr>
      <t>路面</t>
    </r>
  </si>
  <si>
    <t>302</t>
  </si>
  <si>
    <t>垫层</t>
  </si>
  <si>
    <t>302-2</t>
  </si>
  <si>
    <t>砂砾垫层</t>
  </si>
  <si>
    <t>厚200mm</t>
  </si>
  <si>
    <t>m2</t>
  </si>
  <si>
    <t>1931</t>
  </si>
  <si>
    <t>308</t>
  </si>
  <si>
    <t>透层和黏层</t>
  </si>
  <si>
    <t>308-2</t>
  </si>
  <si>
    <t>黏层</t>
  </si>
  <si>
    <t>7938</t>
  </si>
  <si>
    <t>309</t>
  </si>
  <si>
    <t>热拌沥青混合料面层</t>
  </si>
  <si>
    <t>309-2</t>
  </si>
  <si>
    <t>中粒式沥青混凝土</t>
  </si>
  <si>
    <t>厚50mm</t>
  </si>
  <si>
    <t>566</t>
  </si>
  <si>
    <t>厚50mm+5mm（找平层）</t>
  </si>
  <si>
    <t>7385</t>
  </si>
  <si>
    <t>312</t>
  </si>
  <si>
    <t>水泥混凝土面板</t>
  </si>
  <si>
    <t>312-1</t>
  </si>
  <si>
    <t>水泥混凝土基层</t>
  </si>
  <si>
    <t>厚200mm（混凝土弯拉强度4.5MPa）</t>
  </si>
  <si>
    <t>1638</t>
  </si>
  <si>
    <t>312-2</t>
  </si>
  <si>
    <t>病害处理</t>
  </si>
  <si>
    <t>81.77</t>
  </si>
  <si>
    <t>312-3</t>
  </si>
  <si>
    <t>纵向裂缝修补（轻）</t>
  </si>
  <si>
    <t>m</t>
  </si>
  <si>
    <t>1862</t>
  </si>
  <si>
    <t>313</t>
  </si>
  <si>
    <t>路肩培土、中央分隔带回填土、土路肩加固及路缘石</t>
  </si>
  <si>
    <t>313-1</t>
  </si>
  <si>
    <t>路肩培土</t>
  </si>
  <si>
    <t>460</t>
  </si>
  <si>
    <r>
      <rPr>
        <sz val="10"/>
        <rFont val="宋体"/>
        <charset val="134"/>
      </rPr>
      <t>清单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第</t>
    </r>
    <r>
      <rPr>
        <sz val="10"/>
        <rFont val="Arial Narrow"/>
        <charset val="134"/>
      </rPr>
      <t>300</t>
    </r>
    <r>
      <rPr>
        <sz val="10"/>
        <rFont val="宋体"/>
        <charset val="134"/>
      </rPr>
      <t>章合计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人民币</t>
    </r>
  </si>
  <si>
    <t>合同段：SG01标段--图汪线 (X172)</t>
  </si>
  <si>
    <r>
      <rPr>
        <b/>
        <sz val="10"/>
        <rFont val="宋体"/>
        <charset val="134"/>
      </rPr>
      <t>清单</t>
    </r>
    <r>
      <rPr>
        <b/>
        <sz val="10"/>
        <rFont val="Arial Narrow"/>
        <charset val="134"/>
      </rPr>
      <t xml:space="preserve"> </t>
    </r>
    <r>
      <rPr>
        <b/>
        <sz val="10"/>
        <rFont val="宋体"/>
        <charset val="134"/>
      </rPr>
      <t>第</t>
    </r>
    <r>
      <rPr>
        <b/>
        <sz val="10"/>
        <rFont val="Arial Narrow"/>
        <charset val="134"/>
      </rPr>
      <t>400</t>
    </r>
    <r>
      <rPr>
        <b/>
        <sz val="10"/>
        <rFont val="宋体"/>
        <charset val="134"/>
      </rPr>
      <t>章</t>
    </r>
    <r>
      <rPr>
        <b/>
        <sz val="10"/>
        <rFont val="Arial Narrow"/>
        <charset val="134"/>
      </rPr>
      <t xml:space="preserve">  </t>
    </r>
    <r>
      <rPr>
        <b/>
        <sz val="10"/>
        <rFont val="宋体"/>
        <charset val="134"/>
      </rPr>
      <t>桥梁、涵洞</t>
    </r>
  </si>
  <si>
    <r>
      <rPr>
        <sz val="10"/>
        <rFont val="宋体"/>
        <charset val="134"/>
      </rPr>
      <t>清单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第</t>
    </r>
    <r>
      <rPr>
        <sz val="10"/>
        <rFont val="Arial Narrow"/>
        <charset val="134"/>
      </rPr>
      <t>400</t>
    </r>
    <r>
      <rPr>
        <sz val="10"/>
        <rFont val="宋体"/>
        <charset val="134"/>
      </rPr>
      <t>章合计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人民币</t>
    </r>
  </si>
  <si>
    <r>
      <t>清单</t>
    </r>
    <r>
      <rPr>
        <b/>
        <sz val="10"/>
        <rFont val="Arial Narrow"/>
        <charset val="134"/>
      </rPr>
      <t xml:space="preserve"> </t>
    </r>
    <r>
      <rPr>
        <b/>
        <sz val="10"/>
        <rFont val="宋体"/>
        <charset val="134"/>
      </rPr>
      <t>第5</t>
    </r>
    <r>
      <rPr>
        <b/>
        <sz val="10"/>
        <rFont val="Arial Narrow"/>
        <charset val="134"/>
      </rPr>
      <t>00</t>
    </r>
    <r>
      <rPr>
        <b/>
        <sz val="10"/>
        <rFont val="宋体"/>
        <charset val="134"/>
      </rPr>
      <t>章</t>
    </r>
    <r>
      <rPr>
        <b/>
        <sz val="10"/>
        <rFont val="Arial Narrow"/>
        <charset val="134"/>
      </rPr>
      <t xml:space="preserve">  </t>
    </r>
    <r>
      <rPr>
        <b/>
        <sz val="10"/>
        <rFont val="宋体"/>
        <charset val="134"/>
      </rPr>
      <t>隧道</t>
    </r>
  </si>
  <si>
    <t>239.91</t>
  </si>
  <si>
    <t>92.32</t>
  </si>
  <si>
    <t>4373.30</t>
  </si>
  <si>
    <r>
      <t>清单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第</t>
    </r>
    <r>
      <rPr>
        <sz val="10"/>
        <rFont val="Arial Narrow"/>
        <charset val="134"/>
      </rPr>
      <t>500</t>
    </r>
    <r>
      <rPr>
        <sz val="10"/>
        <rFont val="宋体"/>
        <charset val="134"/>
      </rPr>
      <t>章合计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人民币</t>
    </r>
  </si>
  <si>
    <r>
      <rPr>
        <b/>
        <sz val="10"/>
        <rFont val="宋体"/>
        <charset val="134"/>
      </rPr>
      <t>清单</t>
    </r>
    <r>
      <rPr>
        <b/>
        <sz val="10"/>
        <rFont val="Arial Narrow"/>
        <charset val="134"/>
      </rPr>
      <t xml:space="preserve"> </t>
    </r>
    <r>
      <rPr>
        <b/>
        <sz val="10"/>
        <rFont val="宋体"/>
        <charset val="134"/>
      </rPr>
      <t>第6</t>
    </r>
    <r>
      <rPr>
        <b/>
        <sz val="10"/>
        <rFont val="Arial Narrow"/>
        <charset val="134"/>
      </rPr>
      <t>00</t>
    </r>
    <r>
      <rPr>
        <b/>
        <sz val="10"/>
        <rFont val="宋体"/>
        <charset val="134"/>
      </rPr>
      <t>章</t>
    </r>
    <r>
      <rPr>
        <b/>
        <sz val="10"/>
        <rFont val="Arial Narrow"/>
        <charset val="134"/>
      </rPr>
      <t xml:space="preserve">  </t>
    </r>
    <r>
      <rPr>
        <b/>
        <sz val="10"/>
        <rFont val="宋体"/>
        <charset val="134"/>
      </rPr>
      <t>安全设施与预埋管线</t>
    </r>
  </si>
  <si>
    <r>
      <rPr>
        <sz val="10"/>
        <rFont val="宋体"/>
        <charset val="134"/>
      </rPr>
      <t>清单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第</t>
    </r>
    <r>
      <rPr>
        <sz val="10"/>
        <rFont val="Arial Narrow"/>
        <charset val="134"/>
      </rPr>
      <t>600</t>
    </r>
    <r>
      <rPr>
        <sz val="10"/>
        <rFont val="宋体"/>
        <charset val="134"/>
      </rPr>
      <t>章合计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人民币</t>
    </r>
  </si>
  <si>
    <r>
      <rPr>
        <b/>
        <sz val="10"/>
        <rFont val="宋体"/>
        <charset val="134"/>
      </rPr>
      <t>清单</t>
    </r>
    <r>
      <rPr>
        <b/>
        <sz val="10"/>
        <rFont val="Arial Narrow"/>
        <charset val="134"/>
      </rPr>
      <t xml:space="preserve"> </t>
    </r>
    <r>
      <rPr>
        <b/>
        <sz val="10"/>
        <rFont val="宋体"/>
        <charset val="134"/>
      </rPr>
      <t>第7</t>
    </r>
    <r>
      <rPr>
        <b/>
        <sz val="10"/>
        <rFont val="Arial Narrow"/>
        <charset val="134"/>
      </rPr>
      <t>00</t>
    </r>
    <r>
      <rPr>
        <b/>
        <sz val="10"/>
        <rFont val="宋体"/>
        <charset val="134"/>
      </rPr>
      <t>章</t>
    </r>
    <r>
      <rPr>
        <b/>
        <sz val="10"/>
        <rFont val="Arial Narrow"/>
        <charset val="134"/>
      </rPr>
      <t xml:space="preserve">  </t>
    </r>
    <r>
      <rPr>
        <b/>
        <sz val="10"/>
        <rFont val="宋体"/>
        <charset val="134"/>
      </rPr>
      <t>绿化及环境保护设施</t>
    </r>
  </si>
  <si>
    <r>
      <rPr>
        <sz val="10"/>
        <rFont val="宋体"/>
        <charset val="134"/>
      </rPr>
      <t>清单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第7</t>
    </r>
    <r>
      <rPr>
        <sz val="10"/>
        <rFont val="Arial Narrow"/>
        <charset val="134"/>
      </rPr>
      <t>00</t>
    </r>
    <r>
      <rPr>
        <sz val="10"/>
        <rFont val="宋体"/>
        <charset val="134"/>
      </rPr>
      <t>章合计</t>
    </r>
    <r>
      <rPr>
        <sz val="10"/>
        <rFont val="Arial Narrow"/>
        <charset val="134"/>
      </rPr>
      <t xml:space="preserve">    </t>
    </r>
    <r>
      <rPr>
        <sz val="10"/>
        <rFont val="宋体"/>
        <charset val="134"/>
      </rPr>
      <t>人民币</t>
    </r>
  </si>
  <si>
    <r>
      <rPr>
        <b/>
        <sz val="12"/>
        <color rgb="FF000000"/>
        <rFont val="Arial Narrow"/>
        <charset val="134"/>
      </rPr>
      <t xml:space="preserve">  5.2</t>
    </r>
    <r>
      <rPr>
        <b/>
        <sz val="12"/>
        <color rgb="FF000000"/>
        <rFont val="宋体"/>
        <charset val="134"/>
      </rPr>
      <t>计日工表（不适用）</t>
    </r>
  </si>
  <si>
    <r>
      <rPr>
        <b/>
        <sz val="12"/>
        <color rgb="FF000000"/>
        <rFont val="Arial Narrow"/>
        <charset val="134"/>
      </rPr>
      <t xml:space="preserve">  5.3</t>
    </r>
    <r>
      <rPr>
        <b/>
        <sz val="12"/>
        <color rgb="FF000000"/>
        <rFont val="宋体"/>
        <charset val="134"/>
      </rPr>
      <t>暂估价表（不适用）</t>
    </r>
  </si>
  <si>
    <r>
      <rPr>
        <b/>
        <sz val="12"/>
        <color rgb="FF000000"/>
        <rFont val="Arial Narrow"/>
        <charset val="134"/>
      </rPr>
      <t xml:space="preserve">  5.4</t>
    </r>
    <r>
      <rPr>
        <b/>
        <sz val="12"/>
        <color rgb="FF000000"/>
        <rFont val="宋体"/>
        <charset val="134"/>
      </rPr>
      <t>投标报价汇总表</t>
    </r>
  </si>
  <si>
    <r>
      <rPr>
        <b/>
        <sz val="12"/>
        <color rgb="FF000000"/>
        <rFont val="Arial Narrow"/>
        <charset val="134"/>
      </rPr>
      <t xml:space="preserve">  5.5</t>
    </r>
    <r>
      <rPr>
        <b/>
        <sz val="12"/>
        <color rgb="FF000000"/>
        <rFont val="宋体"/>
        <charset val="134"/>
      </rPr>
      <t>工程量清单单价分析表（不适用）</t>
    </r>
  </si>
  <si>
    <t>投标报价汇总表</t>
  </si>
  <si>
    <r>
      <rPr>
        <sz val="10"/>
        <color rgb="FF000000"/>
        <rFont val="宋体"/>
        <charset val="134"/>
      </rPr>
      <t>序号</t>
    </r>
  </si>
  <si>
    <t>章次</t>
  </si>
  <si>
    <r>
      <rPr>
        <sz val="10"/>
        <color rgb="FF000000"/>
        <rFont val="宋体"/>
        <charset val="134"/>
      </rPr>
      <t>科目名称</t>
    </r>
  </si>
  <si>
    <r>
      <rPr>
        <sz val="10"/>
        <color rgb="FF000000"/>
        <rFont val="宋体"/>
        <charset val="134"/>
      </rPr>
      <t>金额（元）</t>
    </r>
  </si>
  <si>
    <r>
      <rPr>
        <sz val="10"/>
        <color rgb="FF000000"/>
        <rFont val="宋体"/>
        <charset val="134"/>
      </rPr>
      <t>总则</t>
    </r>
  </si>
  <si>
    <r>
      <rPr>
        <sz val="10"/>
        <color rgb="FF000000"/>
        <rFont val="宋体"/>
        <charset val="134"/>
      </rPr>
      <t>路基</t>
    </r>
  </si>
  <si>
    <r>
      <rPr>
        <sz val="10"/>
        <color rgb="FF000000"/>
        <rFont val="宋体"/>
        <charset val="134"/>
      </rPr>
      <t>路面</t>
    </r>
  </si>
  <si>
    <t>桥梁、涵洞</t>
  </si>
  <si>
    <t>隧道</t>
  </si>
  <si>
    <t>安全设施与预埋管线</t>
  </si>
  <si>
    <r>
      <rPr>
        <sz val="10"/>
        <color rgb="FF000000"/>
        <rFont val="宋体"/>
        <charset val="134"/>
      </rPr>
      <t>绿化及环境保护设施</t>
    </r>
  </si>
  <si>
    <r>
      <rPr>
        <sz val="10"/>
        <color rgb="FF000000"/>
        <rFont val="Arial Narrow"/>
        <charset val="134"/>
      </rPr>
      <t>100</t>
    </r>
    <r>
      <rPr>
        <sz val="10"/>
        <color rgb="FF000000"/>
        <rFont val="宋体"/>
        <charset val="134"/>
      </rPr>
      <t>章～</t>
    </r>
    <r>
      <rPr>
        <sz val="10"/>
        <color rgb="FF000000"/>
        <rFont val="Arial Narrow"/>
        <charset val="134"/>
      </rPr>
      <t>700</t>
    </r>
    <r>
      <rPr>
        <sz val="10"/>
        <color rgb="FF000000"/>
        <rFont val="宋体"/>
        <charset val="134"/>
      </rPr>
      <t>章清单合计</t>
    </r>
  </si>
  <si>
    <r>
      <rPr>
        <sz val="10"/>
        <color rgb="FF000000"/>
        <rFont val="宋体"/>
        <charset val="134"/>
      </rPr>
      <t>暂列金额（不含计日工总额）</t>
    </r>
    <r>
      <rPr>
        <sz val="10"/>
        <color rgb="FF000000"/>
        <rFont val="Arial Narrow"/>
        <charset val="134"/>
      </rPr>
      <t xml:space="preserve">
</t>
    </r>
    <r>
      <rPr>
        <sz val="10"/>
        <color rgb="FF000000"/>
        <rFont val="宋体"/>
        <charset val="134"/>
      </rPr>
      <t>（按第</t>
    </r>
    <r>
      <rPr>
        <sz val="10"/>
        <color rgb="FF000000"/>
        <rFont val="Arial Narrow"/>
        <charset val="134"/>
      </rPr>
      <t>100</t>
    </r>
    <r>
      <rPr>
        <sz val="10"/>
        <color rgb="FF000000"/>
        <rFont val="宋体"/>
        <charset val="134"/>
      </rPr>
      <t>章至第</t>
    </r>
    <r>
      <rPr>
        <sz val="10"/>
        <color rgb="FF000000"/>
        <rFont val="Arial Narrow"/>
        <charset val="134"/>
      </rPr>
      <t>700</t>
    </r>
    <r>
      <rPr>
        <sz val="10"/>
        <color rgb="FF000000"/>
        <rFont val="宋体"/>
        <charset val="134"/>
      </rPr>
      <t>章合计金额计列）</t>
    </r>
  </si>
  <si>
    <r>
      <rPr>
        <sz val="10"/>
        <color rgb="FF000000"/>
        <rFont val="宋体"/>
        <charset val="134"/>
      </rPr>
      <t>投标报价（</t>
    </r>
    <r>
      <rPr>
        <sz val="10"/>
        <color rgb="FF000000"/>
        <rFont val="Arial Narrow"/>
        <charset val="134"/>
      </rPr>
      <t>8+9=10</t>
    </r>
    <r>
      <rPr>
        <sz val="10"/>
        <color rgb="FF00000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</si>
</sst>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2"/>
      <name val="宋体"/>
      <charset val="134"/>
    </font>
    <font>
      <sz val="12"/>
      <name val="Arial Narrow"/>
      <charset val="134"/>
    </font>
    <font>
      <b/>
      <sz val="12"/>
      <color rgb="FF000000"/>
      <name val="Arial Narrow"/>
      <charset val="134"/>
    </font>
    <font>
      <sz val="10"/>
      <color rgb="FF000000"/>
      <name val="Arial Narrow"/>
      <charset val="134"/>
    </font>
    <font>
      <b/>
      <sz val="16"/>
      <color rgb="FF000000"/>
      <name val="宋体"/>
      <charset val="134"/>
    </font>
    <font>
      <b/>
      <sz val="16"/>
      <color rgb="FF000000"/>
      <name val="Arial Narrow"/>
      <charset val="134"/>
    </font>
    <font>
      <b/>
      <sz val="9"/>
      <color rgb="FF000000"/>
      <name val="宋体"/>
      <charset val="134"/>
    </font>
    <font>
      <b/>
      <sz val="9"/>
      <color rgb="FF000000"/>
      <name val="Arial Narrow"/>
      <charset val="134"/>
    </font>
    <font>
      <sz val="10"/>
      <color rgb="FF000000"/>
      <name val="宋体"/>
      <charset val="134"/>
    </font>
    <font>
      <sz val="10"/>
      <name val="Arial Narrow"/>
      <charset val="134"/>
    </font>
    <font>
      <b/>
      <sz val="16"/>
      <name val="宋体"/>
      <charset val="134"/>
    </font>
    <font>
      <b/>
      <sz val="16"/>
      <name val="Arial Narrow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10"/>
      <color indexed="8"/>
      <name val="Arial Narrow"/>
      <charset val="0"/>
    </font>
    <font>
      <sz val="10"/>
      <color indexed="8"/>
      <name val="Arial Narrow"/>
      <charset val="134"/>
    </font>
    <font>
      <sz val="10"/>
      <color rgb="FF00000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alignment vertical="center"/>
    </xf>
    <xf numFmtId="176" fontId="1" fillId="0" borderId="0" xfId="0" applyNumberFormat="1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9" fillId="0" borderId="1" xfId="49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1" xfId="49" applyNumberFormat="1" applyFont="1" applyFill="1" applyBorder="1" applyAlignment="1" applyProtection="1">
      <alignment vertical="center" wrapText="1"/>
      <protection hidden="1"/>
    </xf>
    <xf numFmtId="0" fontId="9" fillId="0" borderId="1" xfId="49" applyNumberFormat="1" applyFont="1" applyFill="1" applyBorder="1" applyAlignment="1" applyProtection="1">
      <alignment horizontal="right" vertical="center" wrapText="1"/>
      <protection hidden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right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/>
    </xf>
    <xf numFmtId="177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9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1" xfId="49" applyNumberFormat="1" applyFont="1" applyFill="1" applyBorder="1" applyAlignment="1" applyProtection="1">
      <alignment horizontal="left" vertical="center" wrapText="1" shrinkToFit="1"/>
      <protection hidden="1"/>
    </xf>
    <xf numFmtId="49" fontId="9" fillId="0" borderId="4" xfId="49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4" xfId="49" applyNumberFormat="1" applyFont="1" applyFill="1" applyBorder="1" applyAlignment="1" applyProtection="1">
      <alignment horizontal="left" vertical="center" wrapText="1" shrinkToFit="1"/>
      <protection hidden="1"/>
    </xf>
    <xf numFmtId="0" fontId="9" fillId="0" borderId="4" xfId="49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4" xfId="49" applyNumberFormat="1" applyFont="1" applyFill="1" applyBorder="1" applyAlignment="1" applyProtection="1">
      <alignment vertical="center" wrapText="1"/>
      <protection hidden="1"/>
    </xf>
    <xf numFmtId="0" fontId="3" fillId="0" borderId="4" xfId="0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177" fontId="14" fillId="0" borderId="1" xfId="0" applyNumberFormat="1" applyFont="1" applyFill="1" applyBorder="1" applyAlignment="1" applyProtection="1">
      <alignment horizontal="right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49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5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>
      <alignment vertical="center"/>
    </xf>
    <xf numFmtId="0" fontId="9" fillId="0" borderId="1" xfId="0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vertical="center"/>
    </xf>
    <xf numFmtId="0" fontId="9" fillId="0" borderId="1" xfId="49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vertical="center" wrapText="1"/>
    </xf>
    <xf numFmtId="176" fontId="0" fillId="0" borderId="0" xfId="0" applyNumberFormat="1" applyFill="1" applyProtection="1">
      <alignment vertical="center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Protection="1">
      <alignment vertical="center"/>
    </xf>
    <xf numFmtId="49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177" fontId="15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6" xfId="0" applyNumberFormat="1" applyFont="1" applyFill="1" applyBorder="1" applyAlignment="1" applyProtection="1">
      <alignment horizontal="right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83"/>
  <sheetViews>
    <sheetView tabSelected="1" view="pageBreakPreview" zoomScale="85" zoomScaleNormal="100" workbookViewId="0">
      <selection activeCell="F8" sqref="F8"/>
    </sheetView>
  </sheetViews>
  <sheetFormatPr defaultColWidth="9" defaultRowHeight="20.25" customHeight="1"/>
  <cols>
    <col min="1" max="1" width="9" style="1" customWidth="1"/>
    <col min="2" max="2" width="34.375" style="1" customWidth="1"/>
    <col min="3" max="3" width="7.5" style="2" customWidth="1"/>
    <col min="4" max="4" width="10" style="2" customWidth="1"/>
    <col min="5" max="5" width="8.96666666666667" style="1" customWidth="1"/>
    <col min="6" max="6" width="10.5" style="1" customWidth="1"/>
    <col min="7" max="7" width="10.375" style="19" hidden="1" customWidth="1"/>
    <col min="8" max="8" width="9" style="1" hidden="1" customWidth="1"/>
    <col min="9" max="9" width="10.75" style="20" hidden="1" customWidth="1"/>
    <col min="10" max="16384" width="9" style="1"/>
  </cols>
  <sheetData>
    <row r="1" s="1" customFormat="1" ht="30" customHeight="1" spans="1:9">
      <c r="A1" s="21" t="s">
        <v>0</v>
      </c>
      <c r="B1" s="22"/>
      <c r="C1" s="22"/>
      <c r="D1" s="22"/>
      <c r="E1" s="23"/>
      <c r="F1" s="23"/>
      <c r="G1" s="19"/>
      <c r="I1" s="20"/>
    </row>
    <row r="2" s="1" customFormat="1" ht="21" customHeight="1" spans="1:9">
      <c r="A2" s="24" t="s">
        <v>1</v>
      </c>
      <c r="B2" s="25"/>
      <c r="C2" s="26"/>
      <c r="D2" s="26"/>
      <c r="E2" s="27" t="s">
        <v>2</v>
      </c>
      <c r="F2" s="27"/>
      <c r="G2" s="19"/>
      <c r="I2" s="20"/>
    </row>
    <row r="3" s="1" customFormat="1" ht="21" customHeight="1" spans="1:9">
      <c r="A3" s="28" t="s">
        <v>3</v>
      </c>
      <c r="B3" s="29"/>
      <c r="C3" s="28"/>
      <c r="D3" s="28"/>
      <c r="E3" s="28"/>
      <c r="F3" s="28"/>
      <c r="G3" s="30" t="s">
        <v>4</v>
      </c>
      <c r="H3" s="31"/>
      <c r="I3" s="72"/>
    </row>
    <row r="4" s="1" customFormat="1" ht="21" customHeight="1" spans="1:9">
      <c r="A4" s="32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10</v>
      </c>
      <c r="G4" s="30" t="s">
        <v>11</v>
      </c>
      <c r="H4" s="34" t="s">
        <v>12</v>
      </c>
      <c r="I4" s="73" t="s">
        <v>13</v>
      </c>
    </row>
    <row r="5" s="1" customFormat="1" customHeight="1" spans="1:9">
      <c r="A5" s="35" t="s">
        <v>14</v>
      </c>
      <c r="B5" s="36" t="s">
        <v>15</v>
      </c>
      <c r="C5" s="35" t="s">
        <v>16</v>
      </c>
      <c r="D5" s="33"/>
      <c r="E5" s="33"/>
      <c r="F5" s="16"/>
      <c r="G5" s="37"/>
      <c r="H5" s="38"/>
      <c r="I5" s="74"/>
    </row>
    <row r="6" s="1" customFormat="1" customHeight="1" spans="1:9">
      <c r="A6" s="35" t="s">
        <v>17</v>
      </c>
      <c r="B6" s="36" t="s">
        <v>18</v>
      </c>
      <c r="C6" s="35" t="s">
        <v>16</v>
      </c>
      <c r="D6" s="39"/>
      <c r="E6" s="40"/>
      <c r="F6" s="16"/>
      <c r="G6" s="37"/>
      <c r="H6" s="38"/>
      <c r="I6" s="75"/>
    </row>
    <row r="7" s="1" customFormat="1" customHeight="1" spans="1:9">
      <c r="A7" s="35" t="s">
        <v>19</v>
      </c>
      <c r="B7" s="36" t="s">
        <v>20</v>
      </c>
      <c r="C7" s="35" t="s">
        <v>21</v>
      </c>
      <c r="D7" s="39"/>
      <c r="E7" s="40"/>
      <c r="F7" s="41">
        <f>ROUND((SUM(F9:F12)+E62+E93+E189+E251+E283)*0.003,0)</f>
        <v>51</v>
      </c>
      <c r="G7" s="42"/>
      <c r="H7" s="38"/>
      <c r="I7" s="74"/>
    </row>
    <row r="8" s="1" customFormat="1" customHeight="1" spans="1:9">
      <c r="A8" s="35" t="s">
        <v>22</v>
      </c>
      <c r="B8" s="36" t="s">
        <v>23</v>
      </c>
      <c r="C8" s="35" t="s">
        <v>21</v>
      </c>
      <c r="D8" s="39"/>
      <c r="E8" s="40"/>
      <c r="F8" s="43"/>
      <c r="G8" s="44">
        <v>3500</v>
      </c>
      <c r="H8" s="38"/>
      <c r="I8" s="74"/>
    </row>
    <row r="9" s="1" customFormat="1" customHeight="1" spans="1:9">
      <c r="A9" s="35" t="s">
        <v>24</v>
      </c>
      <c r="B9" s="36" t="s">
        <v>25</v>
      </c>
      <c r="C9" s="35" t="s">
        <v>16</v>
      </c>
      <c r="D9" s="39"/>
      <c r="E9" s="40"/>
      <c r="F9" s="16"/>
      <c r="G9" s="42"/>
      <c r="H9" s="38"/>
      <c r="I9" s="74"/>
    </row>
    <row r="10" s="1" customFormat="1" customHeight="1" spans="1:9">
      <c r="A10" s="35" t="s">
        <v>26</v>
      </c>
      <c r="B10" s="36" t="s">
        <v>27</v>
      </c>
      <c r="C10" s="35" t="s">
        <v>21</v>
      </c>
      <c r="D10" s="39"/>
      <c r="E10" s="40"/>
      <c r="F10" s="17">
        <f>1127768*1.5%</f>
        <v>16917</v>
      </c>
      <c r="G10" s="42"/>
      <c r="H10" s="38"/>
      <c r="I10" s="74"/>
    </row>
    <row r="11" s="1" customFormat="1" customHeight="1" spans="1:9">
      <c r="A11" s="35" t="s">
        <v>28</v>
      </c>
      <c r="B11" s="45" t="s">
        <v>29</v>
      </c>
      <c r="C11" s="35" t="s">
        <v>16</v>
      </c>
      <c r="D11" s="39"/>
      <c r="E11" s="40"/>
      <c r="F11" s="16"/>
      <c r="G11" s="37"/>
      <c r="H11" s="38"/>
      <c r="I11" s="74"/>
    </row>
    <row r="12" s="1" customFormat="1" customHeight="1" spans="1:9">
      <c r="A12" s="35" t="s">
        <v>30</v>
      </c>
      <c r="B12" s="36" t="s">
        <v>31</v>
      </c>
      <c r="C12" s="35" t="s">
        <v>21</v>
      </c>
      <c r="D12" s="39">
        <v>1</v>
      </c>
      <c r="E12" s="46"/>
      <c r="F12" s="41">
        <f>ROUND(D12*E12,0)</f>
        <v>0</v>
      </c>
      <c r="G12" s="34">
        <f>ROUND(I12*0.85,2)</f>
        <v>0</v>
      </c>
      <c r="H12" s="34">
        <f>ROUND(I12*1.15,2)</f>
        <v>0</v>
      </c>
      <c r="I12" s="74"/>
    </row>
    <row r="13" s="1" customFormat="1" customHeight="1" spans="1:9">
      <c r="A13" s="47"/>
      <c r="B13" s="48"/>
      <c r="C13" s="39"/>
      <c r="D13" s="39"/>
      <c r="E13" s="40"/>
      <c r="F13" s="16"/>
      <c r="G13" s="37"/>
      <c r="H13" s="38"/>
      <c r="I13" s="74"/>
    </row>
    <row r="14" s="1" customFormat="1" customHeight="1" spans="1:9">
      <c r="A14" s="47"/>
      <c r="B14" s="48"/>
      <c r="C14" s="39"/>
      <c r="D14" s="39"/>
      <c r="E14" s="40"/>
      <c r="F14" s="16"/>
      <c r="G14" s="37"/>
      <c r="H14" s="38"/>
      <c r="I14" s="74"/>
    </row>
    <row r="15" s="1" customFormat="1" customHeight="1" spans="1:9">
      <c r="A15" s="47"/>
      <c r="B15" s="48"/>
      <c r="C15" s="39"/>
      <c r="D15" s="39"/>
      <c r="E15" s="40"/>
      <c r="F15" s="16"/>
      <c r="G15" s="37"/>
      <c r="H15" s="38"/>
      <c r="I15" s="74"/>
    </row>
    <row r="16" s="1" customFormat="1" customHeight="1" spans="1:9">
      <c r="A16" s="49"/>
      <c r="B16" s="50"/>
      <c r="C16" s="51"/>
      <c r="D16" s="51"/>
      <c r="E16" s="52"/>
      <c r="F16" s="53"/>
      <c r="G16" s="37"/>
      <c r="H16" s="38"/>
      <c r="I16" s="74"/>
    </row>
    <row r="17" s="1" customFormat="1" customHeight="1" spans="1:9">
      <c r="A17" s="49"/>
      <c r="B17" s="50"/>
      <c r="C17" s="51"/>
      <c r="D17" s="51"/>
      <c r="E17" s="52"/>
      <c r="F17" s="53"/>
      <c r="G17" s="37"/>
      <c r="H17" s="38"/>
      <c r="I17" s="74"/>
    </row>
    <row r="18" s="1" customFormat="1" customHeight="1" spans="1:9">
      <c r="A18" s="49"/>
      <c r="B18" s="50"/>
      <c r="C18" s="51"/>
      <c r="D18" s="51"/>
      <c r="E18" s="52"/>
      <c r="F18" s="53"/>
      <c r="G18" s="37"/>
      <c r="H18" s="38"/>
      <c r="I18" s="74"/>
    </row>
    <row r="19" s="1" customFormat="1" customHeight="1" spans="1:9">
      <c r="A19" s="47"/>
      <c r="B19" s="48"/>
      <c r="C19" s="39"/>
      <c r="D19" s="39"/>
      <c r="E19" s="40"/>
      <c r="F19" s="16"/>
      <c r="G19" s="37"/>
      <c r="H19" s="38"/>
      <c r="I19" s="74"/>
    </row>
    <row r="20" s="1" customFormat="1" customHeight="1" spans="1:9">
      <c r="A20" s="49"/>
      <c r="B20" s="50"/>
      <c r="C20" s="51"/>
      <c r="D20" s="51"/>
      <c r="E20" s="52"/>
      <c r="F20" s="53"/>
      <c r="G20" s="37"/>
      <c r="H20" s="38"/>
      <c r="I20" s="74"/>
    </row>
    <row r="21" s="1" customFormat="1" customHeight="1" spans="1:9">
      <c r="A21" s="49"/>
      <c r="B21" s="50"/>
      <c r="C21" s="51"/>
      <c r="D21" s="51"/>
      <c r="E21" s="52"/>
      <c r="F21" s="53"/>
      <c r="G21" s="37"/>
      <c r="H21" s="38"/>
      <c r="I21" s="74"/>
    </row>
    <row r="22" s="1" customFormat="1" customHeight="1" spans="1:9">
      <c r="A22" s="49"/>
      <c r="B22" s="50"/>
      <c r="C22" s="51"/>
      <c r="D22" s="51"/>
      <c r="E22" s="52"/>
      <c r="F22" s="53"/>
      <c r="G22" s="37"/>
      <c r="H22" s="38"/>
      <c r="I22" s="74"/>
    </row>
    <row r="23" s="1" customFormat="1" customHeight="1" spans="1:9">
      <c r="A23" s="47"/>
      <c r="B23" s="48"/>
      <c r="C23" s="39"/>
      <c r="D23" s="39"/>
      <c r="E23" s="40"/>
      <c r="F23" s="16"/>
      <c r="G23" s="37"/>
      <c r="H23" s="38"/>
      <c r="I23" s="74"/>
    </row>
    <row r="24" s="1" customFormat="1" customHeight="1" spans="1:9">
      <c r="A24" s="49"/>
      <c r="B24" s="50"/>
      <c r="C24" s="51"/>
      <c r="D24" s="51"/>
      <c r="E24" s="52"/>
      <c r="F24" s="53"/>
      <c r="G24" s="37"/>
      <c r="H24" s="38"/>
      <c r="I24" s="74"/>
    </row>
    <row r="25" s="1" customFormat="1" customHeight="1" spans="1:9">
      <c r="A25" s="47"/>
      <c r="B25" s="48"/>
      <c r="C25" s="39"/>
      <c r="D25" s="39"/>
      <c r="E25" s="40"/>
      <c r="F25" s="16"/>
      <c r="G25" s="37"/>
      <c r="H25" s="38"/>
      <c r="I25" s="74"/>
    </row>
    <row r="26" s="1" customFormat="1" customHeight="1" spans="1:9">
      <c r="A26" s="49"/>
      <c r="B26" s="50"/>
      <c r="C26" s="51"/>
      <c r="D26" s="51"/>
      <c r="E26" s="52"/>
      <c r="F26" s="53"/>
      <c r="G26" s="37"/>
      <c r="H26" s="38"/>
      <c r="I26" s="74"/>
    </row>
    <row r="27" s="1" customFormat="1" customHeight="1" spans="1:9">
      <c r="A27" s="49"/>
      <c r="B27" s="50"/>
      <c r="C27" s="51"/>
      <c r="D27" s="51"/>
      <c r="E27" s="52"/>
      <c r="F27" s="53"/>
      <c r="G27" s="37"/>
      <c r="H27" s="38"/>
      <c r="I27" s="74"/>
    </row>
    <row r="28" s="1" customFormat="1" customHeight="1" spans="1:9">
      <c r="A28" s="47"/>
      <c r="B28" s="48"/>
      <c r="C28" s="39"/>
      <c r="D28" s="39"/>
      <c r="E28" s="40"/>
      <c r="F28" s="16"/>
      <c r="G28" s="37"/>
      <c r="H28" s="38"/>
      <c r="I28" s="74"/>
    </row>
    <row r="29" s="1" customFormat="1" customHeight="1" spans="1:9">
      <c r="A29" s="49"/>
      <c r="B29" s="50"/>
      <c r="C29" s="51"/>
      <c r="D29" s="51"/>
      <c r="E29" s="52"/>
      <c r="F29" s="53"/>
      <c r="G29" s="37"/>
      <c r="H29" s="38"/>
      <c r="I29" s="74"/>
    </row>
    <row r="30" s="1" customFormat="1" customHeight="1" spans="1:9">
      <c r="A30" s="49"/>
      <c r="B30" s="50"/>
      <c r="C30" s="51"/>
      <c r="D30" s="51"/>
      <c r="E30" s="52"/>
      <c r="F30" s="53"/>
      <c r="G30" s="37"/>
      <c r="H30" s="38"/>
      <c r="I30" s="74"/>
    </row>
    <row r="31" s="1" customFormat="1" ht="21" customHeight="1" spans="1:9">
      <c r="A31" s="54" t="s">
        <v>32</v>
      </c>
      <c r="B31" s="55"/>
      <c r="C31" s="56"/>
      <c r="D31" s="56"/>
      <c r="E31" s="57">
        <f>ROUND(SUM(F5:F30),0)</f>
        <v>16968</v>
      </c>
      <c r="F31" s="58" t="s">
        <v>33</v>
      </c>
      <c r="G31" s="19"/>
      <c r="I31" s="20"/>
    </row>
    <row r="32" s="1" customFormat="1" ht="27" customHeight="1" spans="1:9">
      <c r="A32" s="21" t="s">
        <v>0</v>
      </c>
      <c r="B32" s="22"/>
      <c r="C32" s="22"/>
      <c r="D32" s="22"/>
      <c r="E32" s="23"/>
      <c r="F32" s="23"/>
      <c r="G32" s="19"/>
      <c r="I32" s="20"/>
    </row>
    <row r="33" s="1" customFormat="1" ht="21" customHeight="1" spans="1:9">
      <c r="A33" s="24" t="s">
        <v>1</v>
      </c>
      <c r="B33" s="25"/>
      <c r="C33" s="26"/>
      <c r="D33" s="26"/>
      <c r="E33" s="27" t="s">
        <v>2</v>
      </c>
      <c r="F33" s="27"/>
      <c r="G33" s="19"/>
      <c r="I33" s="20"/>
    </row>
    <row r="34" s="1" customFormat="1" ht="21" customHeight="1" spans="1:9">
      <c r="A34" s="28" t="s">
        <v>34</v>
      </c>
      <c r="B34" s="29"/>
      <c r="C34" s="28"/>
      <c r="D34" s="28"/>
      <c r="E34" s="28"/>
      <c r="F34" s="28"/>
      <c r="G34" s="30" t="s">
        <v>4</v>
      </c>
      <c r="H34" s="31"/>
      <c r="I34" s="72"/>
    </row>
    <row r="35" s="1" customFormat="1" ht="21" customHeight="1" spans="1:9">
      <c r="A35" s="32" t="s">
        <v>5</v>
      </c>
      <c r="B35" s="33" t="s">
        <v>35</v>
      </c>
      <c r="C35" s="33" t="s">
        <v>7</v>
      </c>
      <c r="D35" s="33" t="s">
        <v>8</v>
      </c>
      <c r="E35" s="33" t="s">
        <v>9</v>
      </c>
      <c r="F35" s="33" t="s">
        <v>10</v>
      </c>
      <c r="G35" s="30" t="s">
        <v>11</v>
      </c>
      <c r="H35" s="34" t="s">
        <v>12</v>
      </c>
      <c r="I35" s="73" t="s">
        <v>13</v>
      </c>
    </row>
    <row r="36" s="1" customFormat="1" customHeight="1" spans="1:9">
      <c r="A36" s="59" t="s">
        <v>36</v>
      </c>
      <c r="B36" s="60" t="s">
        <v>37</v>
      </c>
      <c r="C36" s="59"/>
      <c r="D36" s="61"/>
      <c r="E36" s="62"/>
      <c r="F36" s="41"/>
      <c r="G36" s="37"/>
      <c r="H36" s="38"/>
      <c r="I36" s="74"/>
    </row>
    <row r="37" s="1" customFormat="1" customHeight="1" spans="1:9">
      <c r="A37" s="59" t="s">
        <v>38</v>
      </c>
      <c r="B37" s="60" t="s">
        <v>39</v>
      </c>
      <c r="C37" s="59"/>
      <c r="D37" s="61"/>
      <c r="E37" s="62"/>
      <c r="F37" s="41"/>
      <c r="G37" s="37"/>
      <c r="H37" s="38"/>
      <c r="I37" s="75"/>
    </row>
    <row r="38" s="1" customFormat="1" customHeight="1" spans="1:9">
      <c r="A38" s="59" t="s">
        <v>19</v>
      </c>
      <c r="B38" s="60" t="s">
        <v>40</v>
      </c>
      <c r="C38" s="59" t="s">
        <v>41</v>
      </c>
      <c r="D38" s="61" t="s">
        <v>42</v>
      </c>
      <c r="E38" s="46"/>
      <c r="F38" s="41">
        <f t="shared" ref="F38:F41" si="0">ROUND(D38*E38,0)</f>
        <v>0</v>
      </c>
      <c r="G38" s="34">
        <f>ROUND(I38*0.85,2)</f>
        <v>545.3</v>
      </c>
      <c r="H38" s="34">
        <f>ROUND(I38*1.15,2)</f>
        <v>737.76</v>
      </c>
      <c r="I38" s="75" t="s">
        <v>43</v>
      </c>
    </row>
    <row r="39" s="1" customFormat="1" customHeight="1" spans="1:9">
      <c r="A39" s="59" t="s">
        <v>44</v>
      </c>
      <c r="B39" s="60" t="s">
        <v>45</v>
      </c>
      <c r="C39" s="59"/>
      <c r="D39" s="61"/>
      <c r="E39" s="62"/>
      <c r="F39" s="41"/>
      <c r="G39" s="34">
        <f>ROUND(I39*0.85,2)</f>
        <v>770.13</v>
      </c>
      <c r="H39" s="34">
        <f>ROUND(I39*1.15,2)</f>
        <v>1041.93</v>
      </c>
      <c r="I39" s="75" t="s">
        <v>46</v>
      </c>
    </row>
    <row r="40" s="1" customFormat="1" customHeight="1" spans="1:9">
      <c r="A40" s="59" t="s">
        <v>47</v>
      </c>
      <c r="B40" s="60" t="s">
        <v>48</v>
      </c>
      <c r="C40" s="59"/>
      <c r="D40" s="61"/>
      <c r="E40" s="62"/>
      <c r="F40" s="41"/>
      <c r="G40" s="34"/>
      <c r="H40" s="34"/>
      <c r="I40" s="75"/>
    </row>
    <row r="41" s="1" customFormat="1" customHeight="1" spans="1:9">
      <c r="A41" s="59" t="s">
        <v>19</v>
      </c>
      <c r="B41" s="60" t="s">
        <v>49</v>
      </c>
      <c r="C41" s="59" t="s">
        <v>41</v>
      </c>
      <c r="D41" s="61" t="s">
        <v>50</v>
      </c>
      <c r="E41" s="46"/>
      <c r="F41" s="41">
        <f t="shared" si="0"/>
        <v>0</v>
      </c>
      <c r="G41" s="34"/>
      <c r="H41" s="34"/>
      <c r="I41" s="75"/>
    </row>
    <row r="42" s="1" customFormat="1" customHeight="1" spans="1:9">
      <c r="A42" s="59" t="s">
        <v>51</v>
      </c>
      <c r="B42" s="60" t="s">
        <v>52</v>
      </c>
      <c r="C42" s="59"/>
      <c r="D42" s="61"/>
      <c r="E42" s="62"/>
      <c r="F42" s="41"/>
      <c r="G42" s="34"/>
      <c r="H42" s="34"/>
      <c r="I42" s="75"/>
    </row>
    <row r="43" s="1" customFormat="1" customHeight="1" spans="1:9">
      <c r="A43" s="59" t="s">
        <v>53</v>
      </c>
      <c r="B43" s="60" t="s">
        <v>54</v>
      </c>
      <c r="C43" s="59"/>
      <c r="D43" s="61"/>
      <c r="E43" s="62"/>
      <c r="F43" s="41"/>
      <c r="G43" s="34"/>
      <c r="H43" s="34"/>
      <c r="I43" s="75"/>
    </row>
    <row r="44" s="1" customFormat="1" customHeight="1" spans="1:9">
      <c r="A44" s="59" t="s">
        <v>19</v>
      </c>
      <c r="B44" s="60" t="s">
        <v>55</v>
      </c>
      <c r="C44" s="59" t="s">
        <v>41</v>
      </c>
      <c r="D44" s="61" t="s">
        <v>56</v>
      </c>
      <c r="E44" s="46"/>
      <c r="F44" s="41">
        <f>ROUND(D44*E44,0)</f>
        <v>0</v>
      </c>
      <c r="G44" s="34"/>
      <c r="H44" s="34"/>
      <c r="I44" s="75"/>
    </row>
    <row r="45" s="1" customFormat="1" customHeight="1" spans="1:9">
      <c r="A45" s="59"/>
      <c r="B45" s="60"/>
      <c r="C45" s="59"/>
      <c r="D45" s="61"/>
      <c r="E45" s="62"/>
      <c r="F45" s="41"/>
      <c r="G45" s="34"/>
      <c r="H45" s="34"/>
      <c r="I45" s="75"/>
    </row>
    <row r="46" s="1" customFormat="1" customHeight="1" spans="1:9">
      <c r="A46" s="59"/>
      <c r="B46" s="60"/>
      <c r="C46" s="59"/>
      <c r="D46" s="61"/>
      <c r="E46" s="62"/>
      <c r="F46" s="41"/>
      <c r="G46" s="34"/>
      <c r="H46" s="34"/>
      <c r="I46" s="75"/>
    </row>
    <row r="47" s="1" customFormat="1" customHeight="1" spans="1:9">
      <c r="A47" s="59"/>
      <c r="B47" s="60"/>
      <c r="C47" s="59"/>
      <c r="D47" s="61"/>
      <c r="E47" s="62"/>
      <c r="F47" s="41"/>
      <c r="G47" s="34"/>
      <c r="H47" s="34"/>
      <c r="I47" s="75"/>
    </row>
    <row r="48" s="1" customFormat="1" customHeight="1" spans="1:9">
      <c r="A48" s="59"/>
      <c r="B48" s="60"/>
      <c r="C48" s="59"/>
      <c r="D48" s="61"/>
      <c r="E48" s="62"/>
      <c r="F48" s="41"/>
      <c r="G48" s="34"/>
      <c r="H48" s="34"/>
      <c r="I48" s="75"/>
    </row>
    <row r="49" s="1" customFormat="1" customHeight="1" spans="1:9">
      <c r="A49" s="59"/>
      <c r="B49" s="60"/>
      <c r="C49" s="59"/>
      <c r="D49" s="61"/>
      <c r="E49" s="62"/>
      <c r="F49" s="41"/>
      <c r="G49" s="34"/>
      <c r="H49" s="34"/>
      <c r="I49" s="75"/>
    </row>
    <row r="50" s="1" customFormat="1" customHeight="1" spans="1:9">
      <c r="A50" s="59"/>
      <c r="B50" s="60"/>
      <c r="C50" s="59"/>
      <c r="D50" s="61"/>
      <c r="E50" s="62"/>
      <c r="F50" s="41"/>
      <c r="G50" s="34"/>
      <c r="H50" s="34"/>
      <c r="I50" s="75"/>
    </row>
    <row r="51" s="1" customFormat="1" customHeight="1" spans="1:9">
      <c r="A51" s="59"/>
      <c r="B51" s="60"/>
      <c r="C51" s="59"/>
      <c r="D51" s="61"/>
      <c r="E51" s="62"/>
      <c r="F51" s="41"/>
      <c r="G51" s="34"/>
      <c r="H51" s="34"/>
      <c r="I51" s="75"/>
    </row>
    <row r="52" s="1" customFormat="1" customHeight="1" spans="1:9">
      <c r="A52" s="59"/>
      <c r="B52" s="60"/>
      <c r="C52" s="59"/>
      <c r="D52" s="61"/>
      <c r="E52" s="62"/>
      <c r="F52" s="41"/>
      <c r="G52" s="34"/>
      <c r="H52" s="34"/>
      <c r="I52" s="75"/>
    </row>
    <row r="53" s="1" customFormat="1" customHeight="1" spans="1:9">
      <c r="A53" s="59"/>
      <c r="B53" s="60"/>
      <c r="C53" s="59"/>
      <c r="D53" s="61"/>
      <c r="E53" s="62"/>
      <c r="F53" s="41"/>
      <c r="G53" s="34"/>
      <c r="H53" s="34"/>
      <c r="I53" s="75"/>
    </row>
    <row r="54" s="1" customFormat="1" customHeight="1" spans="1:9">
      <c r="A54" s="59"/>
      <c r="B54" s="60"/>
      <c r="C54" s="59"/>
      <c r="D54" s="61"/>
      <c r="E54" s="62"/>
      <c r="F54" s="41"/>
      <c r="G54" s="34"/>
      <c r="H54" s="34"/>
      <c r="I54" s="75"/>
    </row>
    <row r="55" s="1" customFormat="1" customHeight="1" spans="1:9">
      <c r="A55" s="59"/>
      <c r="B55" s="60"/>
      <c r="C55" s="59"/>
      <c r="D55" s="61"/>
      <c r="E55" s="62"/>
      <c r="F55" s="41"/>
      <c r="G55" s="34"/>
      <c r="H55" s="34"/>
      <c r="I55" s="75"/>
    </row>
    <row r="56" s="1" customFormat="1" customHeight="1" spans="1:9">
      <c r="A56" s="59"/>
      <c r="B56" s="60"/>
      <c r="C56" s="59"/>
      <c r="D56" s="61"/>
      <c r="E56" s="62"/>
      <c r="F56" s="41"/>
      <c r="G56" s="34"/>
      <c r="H56" s="34"/>
      <c r="I56" s="75"/>
    </row>
    <row r="57" s="1" customFormat="1" customHeight="1" spans="1:9">
      <c r="A57" s="59"/>
      <c r="B57" s="60"/>
      <c r="C57" s="59"/>
      <c r="D57" s="61"/>
      <c r="E57" s="62"/>
      <c r="F57" s="41"/>
      <c r="G57" s="34"/>
      <c r="H57" s="34"/>
      <c r="I57" s="75"/>
    </row>
    <row r="58" s="1" customFormat="1" customHeight="1" spans="1:9">
      <c r="A58" s="59"/>
      <c r="B58" s="60"/>
      <c r="C58" s="59"/>
      <c r="D58" s="61"/>
      <c r="E58" s="62"/>
      <c r="F58" s="41"/>
      <c r="G58" s="34"/>
      <c r="H58" s="34"/>
      <c r="I58" s="75"/>
    </row>
    <row r="59" s="1" customFormat="1" customHeight="1" spans="1:9">
      <c r="A59" s="59"/>
      <c r="B59" s="60"/>
      <c r="C59" s="59"/>
      <c r="D59" s="61"/>
      <c r="E59" s="63"/>
      <c r="F59" s="40"/>
      <c r="G59" s="34"/>
      <c r="H59" s="34"/>
      <c r="I59" s="75"/>
    </row>
    <row r="60" s="1" customFormat="1" customHeight="1" spans="1:9">
      <c r="A60" s="59"/>
      <c r="B60" s="60"/>
      <c r="C60" s="59"/>
      <c r="D60" s="61"/>
      <c r="E60" s="63"/>
      <c r="F60" s="40"/>
      <c r="G60" s="34"/>
      <c r="H60" s="34"/>
      <c r="I60" s="75"/>
    </row>
    <row r="61" s="1" customFormat="1" customHeight="1" spans="1:9">
      <c r="A61" s="59"/>
      <c r="B61" s="60"/>
      <c r="C61" s="59"/>
      <c r="D61" s="61"/>
      <c r="E61" s="62"/>
      <c r="F61" s="41"/>
      <c r="G61" s="34"/>
      <c r="H61" s="34"/>
      <c r="I61" s="75"/>
    </row>
    <row r="62" s="1" customFormat="1" ht="21" customHeight="1" spans="1:9">
      <c r="A62" s="64" t="s">
        <v>57</v>
      </c>
      <c r="B62" s="65"/>
      <c r="C62" s="66"/>
      <c r="D62" s="66"/>
      <c r="E62" s="57">
        <f>SUM(F36:F61)</f>
        <v>0</v>
      </c>
      <c r="F62" s="58" t="s">
        <v>33</v>
      </c>
      <c r="G62" s="19"/>
      <c r="I62" s="20"/>
    </row>
    <row r="63" s="1" customFormat="1" ht="15" customHeight="1" spans="1:9">
      <c r="A63" s="67"/>
      <c r="B63" s="68"/>
      <c r="C63" s="69"/>
      <c r="D63" s="69"/>
      <c r="E63" s="70"/>
      <c r="F63" s="71"/>
      <c r="G63" s="19"/>
      <c r="I63" s="20"/>
    </row>
    <row r="64" s="1" customFormat="1" ht="32" customHeight="1" spans="1:9">
      <c r="A64" s="21" t="s">
        <v>0</v>
      </c>
      <c r="B64" s="22"/>
      <c r="C64" s="22"/>
      <c r="D64" s="22"/>
      <c r="E64" s="23"/>
      <c r="F64" s="23"/>
      <c r="G64" s="19"/>
      <c r="I64" s="20"/>
    </row>
    <row r="65" s="1" customFormat="1" customHeight="1" spans="1:9">
      <c r="A65" s="24" t="s">
        <v>1</v>
      </c>
      <c r="B65" s="25"/>
      <c r="C65" s="26"/>
      <c r="D65" s="26"/>
      <c r="E65" s="27" t="s">
        <v>2</v>
      </c>
      <c r="F65" s="27"/>
      <c r="G65" s="19"/>
      <c r="I65" s="20"/>
    </row>
    <row r="66" s="1" customFormat="1" customHeight="1" spans="1:9">
      <c r="A66" s="28" t="s">
        <v>58</v>
      </c>
      <c r="B66" s="29"/>
      <c r="C66" s="28"/>
      <c r="D66" s="28"/>
      <c r="E66" s="28"/>
      <c r="F66" s="28"/>
      <c r="G66" s="30" t="s">
        <v>4</v>
      </c>
      <c r="H66" s="31"/>
      <c r="I66" s="72"/>
    </row>
    <row r="67" s="1" customFormat="1" customHeight="1" spans="1:9">
      <c r="A67" s="32" t="s">
        <v>5</v>
      </c>
      <c r="B67" s="33" t="s">
        <v>35</v>
      </c>
      <c r="C67" s="33" t="s">
        <v>7</v>
      </c>
      <c r="D67" s="33" t="s">
        <v>8</v>
      </c>
      <c r="E67" s="33" t="s">
        <v>9</v>
      </c>
      <c r="F67" s="33" t="s">
        <v>10</v>
      </c>
      <c r="G67" s="30" t="s">
        <v>11</v>
      </c>
      <c r="H67" s="34" t="s">
        <v>12</v>
      </c>
      <c r="I67" s="73" t="s">
        <v>13</v>
      </c>
    </row>
    <row r="68" s="1" customFormat="1" ht="20" customHeight="1" spans="1:9">
      <c r="A68" s="59" t="s">
        <v>59</v>
      </c>
      <c r="B68" s="60" t="s">
        <v>60</v>
      </c>
      <c r="C68" s="59"/>
      <c r="D68" s="61"/>
      <c r="E68" s="76"/>
      <c r="F68" s="33"/>
      <c r="G68" s="37"/>
      <c r="H68" s="38"/>
      <c r="I68" s="74"/>
    </row>
    <row r="69" s="1" customFormat="1" customHeight="1" spans="1:9">
      <c r="A69" s="59" t="s">
        <v>61</v>
      </c>
      <c r="B69" s="60" t="s">
        <v>62</v>
      </c>
      <c r="C69" s="59"/>
      <c r="D69" s="61"/>
      <c r="E69" s="62"/>
      <c r="F69" s="41"/>
      <c r="G69" s="37"/>
      <c r="H69" s="38"/>
      <c r="I69" s="75"/>
    </row>
    <row r="70" s="1" customFormat="1" customHeight="1" spans="1:9">
      <c r="A70" s="35" t="s">
        <v>19</v>
      </c>
      <c r="B70" s="36" t="s">
        <v>63</v>
      </c>
      <c r="C70" s="35" t="s">
        <v>64</v>
      </c>
      <c r="D70" s="61" t="s">
        <v>65</v>
      </c>
      <c r="E70" s="46"/>
      <c r="F70" s="41">
        <f t="shared" ref="F70:F76" si="1">ROUND(D70*E70,0)</f>
        <v>0</v>
      </c>
      <c r="G70" s="34">
        <f>ROUND(I70*0.85,2)</f>
        <v>0</v>
      </c>
      <c r="H70" s="34">
        <f>ROUND(I70*1.15,2)</f>
        <v>0</v>
      </c>
      <c r="I70" s="75"/>
    </row>
    <row r="71" s="1" customFormat="1" customHeight="1" spans="1:9">
      <c r="A71" s="35" t="s">
        <v>66</v>
      </c>
      <c r="B71" s="36" t="s">
        <v>67</v>
      </c>
      <c r="C71" s="35"/>
      <c r="D71" s="61"/>
      <c r="E71" s="76"/>
      <c r="F71" s="41"/>
      <c r="G71" s="34"/>
      <c r="H71" s="34"/>
      <c r="I71" s="75"/>
    </row>
    <row r="72" s="1" customFormat="1" customHeight="1" spans="1:9">
      <c r="A72" s="35" t="s">
        <v>68</v>
      </c>
      <c r="B72" s="36" t="s">
        <v>69</v>
      </c>
      <c r="C72" s="35" t="s">
        <v>64</v>
      </c>
      <c r="D72" s="61" t="s">
        <v>70</v>
      </c>
      <c r="E72" s="46"/>
      <c r="F72" s="41">
        <f t="shared" si="1"/>
        <v>0</v>
      </c>
      <c r="G72" s="34"/>
      <c r="H72" s="34"/>
      <c r="I72" s="75"/>
    </row>
    <row r="73" s="1" customFormat="1" customHeight="1" spans="1:9">
      <c r="A73" s="77" t="s">
        <v>71</v>
      </c>
      <c r="B73" s="78" t="s">
        <v>72</v>
      </c>
      <c r="C73" s="79"/>
      <c r="D73" s="80"/>
      <c r="E73" s="76"/>
      <c r="F73" s="41"/>
      <c r="G73" s="34">
        <f t="shared" ref="G73:G79" si="2">ROUND(I73*0.85,2)</f>
        <v>0</v>
      </c>
      <c r="H73" s="34">
        <f t="shared" ref="H73:H79" si="3">ROUND(I73*1.15,2)</f>
        <v>0</v>
      </c>
      <c r="I73" s="75"/>
    </row>
    <row r="74" s="1" customFormat="1" customHeight="1" spans="1:9">
      <c r="A74" s="77" t="s">
        <v>73</v>
      </c>
      <c r="B74" s="78" t="s">
        <v>74</v>
      </c>
      <c r="C74" s="79"/>
      <c r="D74" s="80"/>
      <c r="E74" s="63"/>
      <c r="F74" s="41"/>
      <c r="G74" s="34"/>
      <c r="H74" s="34"/>
      <c r="I74" s="75"/>
    </row>
    <row r="75" s="1" customFormat="1" customHeight="1" spans="1:9">
      <c r="A75" s="77" t="s">
        <v>19</v>
      </c>
      <c r="B75" s="78" t="s">
        <v>75</v>
      </c>
      <c r="C75" s="79" t="s">
        <v>64</v>
      </c>
      <c r="D75" s="80" t="s">
        <v>76</v>
      </c>
      <c r="E75" s="46"/>
      <c r="F75" s="41">
        <f t="shared" si="1"/>
        <v>0</v>
      </c>
      <c r="G75" s="34"/>
      <c r="H75" s="34"/>
      <c r="I75" s="75"/>
    </row>
    <row r="76" s="1" customFormat="1" customHeight="1" spans="1:9">
      <c r="A76" s="77" t="s">
        <v>22</v>
      </c>
      <c r="B76" s="78" t="s">
        <v>77</v>
      </c>
      <c r="C76" s="79" t="s">
        <v>64</v>
      </c>
      <c r="D76" s="80" t="s">
        <v>78</v>
      </c>
      <c r="E76" s="46"/>
      <c r="F76" s="41">
        <f t="shared" si="1"/>
        <v>0</v>
      </c>
      <c r="G76" s="34">
        <f t="shared" si="2"/>
        <v>0</v>
      </c>
      <c r="H76" s="34">
        <f t="shared" si="3"/>
        <v>0</v>
      </c>
      <c r="I76" s="75"/>
    </row>
    <row r="77" s="1" customFormat="1" customHeight="1" spans="1:9">
      <c r="A77" s="77" t="s">
        <v>79</v>
      </c>
      <c r="B77" s="78" t="s">
        <v>80</v>
      </c>
      <c r="C77" s="79"/>
      <c r="D77" s="80"/>
      <c r="E77" s="63"/>
      <c r="F77" s="41"/>
      <c r="G77" s="34"/>
      <c r="H77" s="34"/>
      <c r="I77" s="75"/>
    </row>
    <row r="78" s="1" customFormat="1" customHeight="1" spans="1:9">
      <c r="A78" s="77" t="s">
        <v>81</v>
      </c>
      <c r="B78" s="78" t="s">
        <v>82</v>
      </c>
      <c r="C78" s="79"/>
      <c r="D78" s="80"/>
      <c r="E78" s="76"/>
      <c r="F78" s="41"/>
      <c r="G78" s="34">
        <f t="shared" si="2"/>
        <v>0</v>
      </c>
      <c r="H78" s="34">
        <f t="shared" si="3"/>
        <v>0</v>
      </c>
      <c r="I78" s="75"/>
    </row>
    <row r="79" s="1" customFormat="1" customHeight="1" spans="1:9">
      <c r="A79" s="77" t="s">
        <v>19</v>
      </c>
      <c r="B79" s="78" t="s">
        <v>83</v>
      </c>
      <c r="C79" s="79" t="s">
        <v>64</v>
      </c>
      <c r="D79" s="80" t="s">
        <v>84</v>
      </c>
      <c r="E79" s="46"/>
      <c r="F79" s="41">
        <f t="shared" ref="F79:F83" si="4">ROUND(D79*E79,0)</f>
        <v>0</v>
      </c>
      <c r="G79" s="34">
        <f t="shared" si="2"/>
        <v>0</v>
      </c>
      <c r="H79" s="34">
        <f t="shared" si="3"/>
        <v>0</v>
      </c>
      <c r="I79" s="75"/>
    </row>
    <row r="80" s="1" customFormat="1" customHeight="1" spans="1:9">
      <c r="A80" s="77" t="s">
        <v>85</v>
      </c>
      <c r="B80" s="78" t="s">
        <v>86</v>
      </c>
      <c r="C80" s="79"/>
      <c r="D80" s="80"/>
      <c r="E80" s="63"/>
      <c r="F80" s="41"/>
      <c r="G80" s="34"/>
      <c r="H80" s="34"/>
      <c r="I80" s="75"/>
    </row>
    <row r="81" s="1" customFormat="1" customHeight="1" spans="1:9">
      <c r="A81" s="77" t="s">
        <v>19</v>
      </c>
      <c r="B81" s="78" t="s">
        <v>83</v>
      </c>
      <c r="C81" s="79" t="s">
        <v>64</v>
      </c>
      <c r="D81" s="80" t="s">
        <v>87</v>
      </c>
      <c r="E81" s="46"/>
      <c r="F81" s="41">
        <f t="shared" si="4"/>
        <v>0</v>
      </c>
      <c r="G81" s="34"/>
      <c r="H81" s="34"/>
      <c r="I81" s="75"/>
    </row>
    <row r="82" s="1" customFormat="1" customHeight="1" spans="1:9">
      <c r="A82" s="77" t="s">
        <v>88</v>
      </c>
      <c r="B82" s="78" t="s">
        <v>80</v>
      </c>
      <c r="C82" s="79"/>
      <c r="D82" s="80"/>
      <c r="E82" s="76"/>
      <c r="F82" s="41"/>
      <c r="G82" s="34">
        <f t="shared" ref="G82:G88" si="5">ROUND(I82*0.85,2)</f>
        <v>0</v>
      </c>
      <c r="H82" s="34">
        <f t="shared" ref="H82:H88" si="6">ROUND(I82*1.15,2)</f>
        <v>0</v>
      </c>
      <c r="I82" s="75"/>
    </row>
    <row r="83" s="1" customFormat="1" customHeight="1" spans="1:9">
      <c r="A83" s="77" t="s">
        <v>19</v>
      </c>
      <c r="B83" s="78" t="s">
        <v>89</v>
      </c>
      <c r="C83" s="79" t="s">
        <v>90</v>
      </c>
      <c r="D83" s="80" t="s">
        <v>91</v>
      </c>
      <c r="E83" s="46"/>
      <c r="F83" s="41">
        <f t="shared" si="4"/>
        <v>0</v>
      </c>
      <c r="G83" s="34"/>
      <c r="H83" s="34"/>
      <c r="I83" s="75"/>
    </row>
    <row r="84" s="1" customFormat="1" ht="28" customHeight="1" spans="1:9">
      <c r="A84" s="77" t="s">
        <v>92</v>
      </c>
      <c r="B84" s="81" t="s">
        <v>93</v>
      </c>
      <c r="C84" s="79"/>
      <c r="D84" s="80"/>
      <c r="E84" s="63"/>
      <c r="F84" s="41"/>
      <c r="G84" s="34"/>
      <c r="H84" s="34"/>
      <c r="I84" s="75"/>
    </row>
    <row r="85" s="1" customFormat="1" customHeight="1" spans="1:9">
      <c r="A85" s="77" t="s">
        <v>94</v>
      </c>
      <c r="B85" s="78" t="s">
        <v>95</v>
      </c>
      <c r="C85" s="79" t="s">
        <v>41</v>
      </c>
      <c r="D85" s="80" t="s">
        <v>96</v>
      </c>
      <c r="E85" s="46"/>
      <c r="F85" s="41">
        <f>ROUND(D85*E85,0)</f>
        <v>0</v>
      </c>
      <c r="G85" s="34">
        <f t="shared" si="5"/>
        <v>0</v>
      </c>
      <c r="H85" s="34">
        <f t="shared" si="6"/>
        <v>0</v>
      </c>
      <c r="I85" s="75"/>
    </row>
    <row r="86" s="1" customFormat="1" customHeight="1" spans="1:9">
      <c r="A86" s="77"/>
      <c r="B86" s="78"/>
      <c r="C86" s="79"/>
      <c r="D86" s="80"/>
      <c r="E86" s="63"/>
      <c r="F86" s="41"/>
      <c r="G86" s="34"/>
      <c r="H86" s="34"/>
      <c r="I86" s="75"/>
    </row>
    <row r="87" s="1" customFormat="1" customHeight="1" spans="1:9">
      <c r="A87" s="77"/>
      <c r="B87" s="78"/>
      <c r="C87" s="79"/>
      <c r="D87" s="80"/>
      <c r="E87" s="63"/>
      <c r="F87" s="41"/>
      <c r="G87" s="34">
        <f t="shared" si="5"/>
        <v>0</v>
      </c>
      <c r="H87" s="34">
        <f t="shared" si="6"/>
        <v>0</v>
      </c>
      <c r="I87" s="75"/>
    </row>
    <row r="88" s="1" customFormat="1" customHeight="1" spans="1:9">
      <c r="A88" s="77"/>
      <c r="B88" s="78"/>
      <c r="C88" s="79"/>
      <c r="D88" s="80"/>
      <c r="E88" s="63"/>
      <c r="F88" s="41"/>
      <c r="G88" s="34">
        <f t="shared" si="5"/>
        <v>0</v>
      </c>
      <c r="H88" s="34">
        <f t="shared" si="6"/>
        <v>0</v>
      </c>
      <c r="I88" s="75"/>
    </row>
    <row r="89" s="1" customFormat="1" customHeight="1" spans="1:9">
      <c r="A89" s="77"/>
      <c r="B89" s="78"/>
      <c r="C89" s="79"/>
      <c r="D89" s="80"/>
      <c r="E89" s="63"/>
      <c r="F89" s="41"/>
      <c r="G89" s="34"/>
      <c r="H89" s="34"/>
      <c r="I89" s="75"/>
    </row>
    <row r="90" s="1" customFormat="1" customHeight="1" spans="1:9">
      <c r="A90" s="77"/>
      <c r="B90" s="78"/>
      <c r="C90" s="79"/>
      <c r="D90" s="80"/>
      <c r="E90" s="63"/>
      <c r="F90" s="41"/>
      <c r="G90" s="34">
        <f>ROUND(I90*0.85,2)</f>
        <v>0</v>
      </c>
      <c r="H90" s="34">
        <f>ROUND(I90*1.15,2)</f>
        <v>0</v>
      </c>
      <c r="I90" s="75"/>
    </row>
    <row r="91" s="1" customFormat="1" customHeight="1" spans="1:9">
      <c r="A91" s="77"/>
      <c r="B91" s="78"/>
      <c r="C91" s="79"/>
      <c r="D91" s="80"/>
      <c r="E91" s="63"/>
      <c r="F91" s="41"/>
      <c r="G91" s="34"/>
      <c r="H91" s="34"/>
      <c r="I91" s="75"/>
    </row>
    <row r="92" s="1" customFormat="1" customHeight="1" spans="1:9">
      <c r="A92" s="77"/>
      <c r="B92" s="78"/>
      <c r="C92" s="79"/>
      <c r="D92" s="80"/>
      <c r="E92" s="63"/>
      <c r="F92" s="41"/>
      <c r="G92" s="34"/>
      <c r="H92" s="34"/>
      <c r="I92" s="75"/>
    </row>
    <row r="93" s="18" customFormat="1" customHeight="1" spans="1:16380">
      <c r="A93" s="54" t="s">
        <v>97</v>
      </c>
      <c r="B93" s="55"/>
      <c r="C93" s="56"/>
      <c r="D93" s="56"/>
      <c r="E93" s="57">
        <f>SUM(,F70:F92)</f>
        <v>0</v>
      </c>
      <c r="F93" s="58" t="s">
        <v>33</v>
      </c>
      <c r="G93" s="82"/>
      <c r="I93" s="84"/>
      <c r="XEZ93" s="1"/>
    </row>
    <row r="94" s="18" customFormat="1" ht="32" hidden="1" customHeight="1" spans="1:16380">
      <c r="A94" s="21" t="s">
        <v>0</v>
      </c>
      <c r="B94" s="22"/>
      <c r="C94" s="22"/>
      <c r="D94" s="22"/>
      <c r="E94" s="23"/>
      <c r="F94" s="23"/>
      <c r="G94" s="82"/>
      <c r="I94" s="84"/>
      <c r="XEZ94" s="1"/>
    </row>
    <row r="95" s="18" customFormat="1" hidden="1" customHeight="1" spans="1:16380">
      <c r="A95" s="24" t="s">
        <v>98</v>
      </c>
      <c r="B95" s="25"/>
      <c r="C95" s="26"/>
      <c r="D95" s="26"/>
      <c r="E95" s="27" t="s">
        <v>2</v>
      </c>
      <c r="F95" s="27"/>
      <c r="G95" s="82"/>
      <c r="I95" s="84"/>
      <c r="XEZ95" s="1"/>
    </row>
    <row r="96" s="18" customFormat="1" hidden="1" customHeight="1" spans="1:16380">
      <c r="A96" s="83" t="s">
        <v>99</v>
      </c>
      <c r="B96" s="29"/>
      <c r="C96" s="28"/>
      <c r="D96" s="28"/>
      <c r="E96" s="28"/>
      <c r="F96" s="28"/>
      <c r="G96" s="82"/>
      <c r="I96" s="84"/>
      <c r="XEZ96" s="1"/>
    </row>
    <row r="97" s="18" customFormat="1" hidden="1" customHeight="1" spans="1:16380">
      <c r="A97" s="32" t="s">
        <v>5</v>
      </c>
      <c r="B97" s="33" t="s">
        <v>35</v>
      </c>
      <c r="C97" s="33" t="s">
        <v>7</v>
      </c>
      <c r="D97" s="33" t="s">
        <v>8</v>
      </c>
      <c r="E97" s="33" t="s">
        <v>9</v>
      </c>
      <c r="F97" s="33" t="s">
        <v>10</v>
      </c>
      <c r="G97" s="82"/>
      <c r="I97" s="84"/>
      <c r="XEZ97" s="1"/>
    </row>
    <row r="98" s="18" customFormat="1" hidden="1" customHeight="1" spans="1:16380">
      <c r="A98" s="59"/>
      <c r="B98" s="60"/>
      <c r="C98" s="59"/>
      <c r="D98" s="61"/>
      <c r="E98" s="63"/>
      <c r="F98" s="40"/>
      <c r="G98" s="82"/>
      <c r="I98" s="84"/>
      <c r="XEZ98" s="1"/>
    </row>
    <row r="99" s="18" customFormat="1" ht="28" hidden="1" customHeight="1" spans="1:16380">
      <c r="A99" s="59"/>
      <c r="B99" s="60"/>
      <c r="C99" s="59"/>
      <c r="D99" s="61"/>
      <c r="E99" s="63"/>
      <c r="F99" s="40"/>
      <c r="G99" s="82"/>
      <c r="I99" s="84"/>
      <c r="XEZ99" s="1"/>
    </row>
    <row r="100" s="18" customFormat="1" hidden="1" customHeight="1" spans="1:16380">
      <c r="A100" s="59"/>
      <c r="B100" s="60"/>
      <c r="C100" s="59"/>
      <c r="D100" s="61"/>
      <c r="E100" s="62"/>
      <c r="F100" s="41">
        <f t="shared" ref="F100:F104" si="7">ROUND(D100*E100,0)</f>
        <v>0</v>
      </c>
      <c r="G100" s="82"/>
      <c r="I100" s="84"/>
      <c r="XEZ100" s="1"/>
    </row>
    <row r="101" s="18" customFormat="1" hidden="1" customHeight="1" spans="1:16380">
      <c r="A101" s="59"/>
      <c r="B101" s="60"/>
      <c r="C101" s="59"/>
      <c r="D101" s="61"/>
      <c r="E101" s="63"/>
      <c r="F101" s="41">
        <f t="shared" si="7"/>
        <v>0</v>
      </c>
      <c r="G101" s="82"/>
      <c r="I101" s="84"/>
      <c r="XEZ101" s="1"/>
    </row>
    <row r="102" s="1" customFormat="1" hidden="1" customHeight="1" spans="1:9">
      <c r="A102" s="59"/>
      <c r="B102" s="60"/>
      <c r="C102" s="59"/>
      <c r="D102" s="61"/>
      <c r="E102" s="63"/>
      <c r="F102" s="41"/>
      <c r="G102" s="19"/>
      <c r="I102" s="20"/>
    </row>
    <row r="103" s="18" customFormat="1" hidden="1" customHeight="1" spans="1:16380">
      <c r="A103" s="59"/>
      <c r="B103" s="60"/>
      <c r="C103" s="59"/>
      <c r="D103" s="61"/>
      <c r="E103" s="62"/>
      <c r="F103" s="41">
        <f t="shared" si="7"/>
        <v>0</v>
      </c>
      <c r="G103" s="82"/>
      <c r="I103" s="84"/>
      <c r="XEZ103" s="1"/>
    </row>
    <row r="104" s="18" customFormat="1" hidden="1" customHeight="1" spans="1:16380">
      <c r="A104" s="59"/>
      <c r="B104" s="60"/>
      <c r="C104" s="59"/>
      <c r="D104" s="61"/>
      <c r="E104" s="63"/>
      <c r="F104" s="41">
        <f t="shared" si="7"/>
        <v>0</v>
      </c>
      <c r="G104" s="82"/>
      <c r="I104" s="84"/>
      <c r="XEZ104" s="1"/>
    </row>
    <row r="105" s="18" customFormat="1" hidden="1" customHeight="1" spans="1:16380">
      <c r="A105" s="59"/>
      <c r="B105" s="60"/>
      <c r="C105" s="59"/>
      <c r="D105" s="61"/>
      <c r="E105" s="62"/>
      <c r="F105" s="41"/>
      <c r="G105" s="82"/>
      <c r="I105" s="84"/>
      <c r="XEZ105" s="1"/>
    </row>
    <row r="106" s="18" customFormat="1" hidden="1" customHeight="1" spans="1:16380">
      <c r="A106" s="59"/>
      <c r="B106" s="60"/>
      <c r="C106" s="59"/>
      <c r="D106" s="61"/>
      <c r="E106" s="63"/>
      <c r="F106" s="41">
        <f t="shared" ref="F106:F110" si="8">ROUND(D106*E106,0)</f>
        <v>0</v>
      </c>
      <c r="G106" s="82"/>
      <c r="I106" s="84"/>
      <c r="XEZ106" s="1"/>
    </row>
    <row r="107" s="18" customFormat="1" hidden="1" customHeight="1" spans="1:16380">
      <c r="A107" s="59"/>
      <c r="B107" s="60"/>
      <c r="C107" s="59"/>
      <c r="D107" s="61"/>
      <c r="E107" s="63"/>
      <c r="F107" s="41">
        <f t="shared" si="8"/>
        <v>0</v>
      </c>
      <c r="G107" s="82"/>
      <c r="I107" s="84"/>
      <c r="XEZ107" s="1"/>
    </row>
    <row r="108" s="18" customFormat="1" hidden="1" customHeight="1" spans="1:16380">
      <c r="A108" s="59"/>
      <c r="B108" s="60"/>
      <c r="C108" s="59"/>
      <c r="D108" s="61"/>
      <c r="E108" s="62"/>
      <c r="F108" s="41"/>
      <c r="G108" s="82"/>
      <c r="I108" s="84"/>
      <c r="XEZ108" s="1"/>
    </row>
    <row r="109" s="18" customFormat="1" hidden="1" customHeight="1" spans="1:16380">
      <c r="A109" s="59"/>
      <c r="B109" s="60"/>
      <c r="C109" s="59"/>
      <c r="D109" s="61"/>
      <c r="E109" s="62"/>
      <c r="F109" s="41">
        <f t="shared" si="8"/>
        <v>0</v>
      </c>
      <c r="G109" s="82"/>
      <c r="I109" s="84"/>
      <c r="XEZ109" s="1"/>
    </row>
    <row r="110" s="18" customFormat="1" hidden="1" customHeight="1" spans="1:16380">
      <c r="A110" s="59"/>
      <c r="B110" s="60"/>
      <c r="C110" s="59"/>
      <c r="D110" s="61"/>
      <c r="E110" s="63"/>
      <c r="F110" s="41">
        <f t="shared" si="8"/>
        <v>0</v>
      </c>
      <c r="G110" s="82"/>
      <c r="I110" s="84"/>
      <c r="XEZ110" s="1"/>
    </row>
    <row r="111" s="18" customFormat="1" hidden="1" customHeight="1" spans="1:16380">
      <c r="A111" s="59"/>
      <c r="B111" s="60"/>
      <c r="C111" s="59"/>
      <c r="D111" s="61"/>
      <c r="E111" s="62"/>
      <c r="F111" s="41"/>
      <c r="G111" s="82"/>
      <c r="I111" s="84"/>
      <c r="XEZ111" s="1"/>
    </row>
    <row r="112" s="18" customFormat="1" hidden="1" customHeight="1" spans="1:16380">
      <c r="A112" s="59"/>
      <c r="B112" s="60"/>
      <c r="C112" s="59"/>
      <c r="D112" s="61"/>
      <c r="E112" s="63"/>
      <c r="F112" s="41">
        <f t="shared" ref="F112:F116" si="9">ROUND(D112*E112,0)</f>
        <v>0</v>
      </c>
      <c r="G112" s="82"/>
      <c r="I112" s="84"/>
      <c r="XEZ112" s="1"/>
    </row>
    <row r="113" s="18" customFormat="1" hidden="1" customHeight="1" spans="1:16380">
      <c r="A113" s="59"/>
      <c r="B113" s="60"/>
      <c r="C113" s="59"/>
      <c r="D113" s="61"/>
      <c r="E113" s="63"/>
      <c r="F113" s="41">
        <f t="shared" si="9"/>
        <v>0</v>
      </c>
      <c r="G113" s="82"/>
      <c r="I113" s="84"/>
      <c r="XEZ113" s="1"/>
    </row>
    <row r="114" s="18" customFormat="1" hidden="1" customHeight="1" spans="1:16380">
      <c r="A114" s="59"/>
      <c r="B114" s="60"/>
      <c r="C114" s="59"/>
      <c r="D114" s="61"/>
      <c r="E114" s="62"/>
      <c r="F114" s="41"/>
      <c r="G114" s="82"/>
      <c r="I114" s="84"/>
      <c r="XEZ114" s="1"/>
    </row>
    <row r="115" s="18" customFormat="1" hidden="1" customHeight="1" spans="1:16380">
      <c r="A115" s="59"/>
      <c r="B115" s="60"/>
      <c r="C115" s="59"/>
      <c r="D115" s="61"/>
      <c r="E115" s="63"/>
      <c r="F115" s="41"/>
      <c r="G115" s="82"/>
      <c r="I115" s="84"/>
      <c r="XEZ115" s="1"/>
    </row>
    <row r="116" s="18" customFormat="1" hidden="1" customHeight="1" spans="1:16380">
      <c r="A116" s="59"/>
      <c r="B116" s="60"/>
      <c r="C116" s="59"/>
      <c r="D116" s="61"/>
      <c r="E116" s="63"/>
      <c r="F116" s="41">
        <f t="shared" si="9"/>
        <v>0</v>
      </c>
      <c r="G116" s="82"/>
      <c r="I116" s="84"/>
      <c r="XEZ116" s="1"/>
    </row>
    <row r="117" s="18" customFormat="1" hidden="1" customHeight="1" spans="1:16380">
      <c r="A117" s="59"/>
      <c r="B117" s="60"/>
      <c r="C117" s="59"/>
      <c r="D117" s="61"/>
      <c r="E117" s="62"/>
      <c r="F117" s="41"/>
      <c r="G117" s="82"/>
      <c r="I117" s="84"/>
      <c r="XEZ117" s="1"/>
    </row>
    <row r="118" s="18" customFormat="1" hidden="1" customHeight="1" spans="1:16380">
      <c r="A118" s="59"/>
      <c r="B118" s="60"/>
      <c r="C118" s="59"/>
      <c r="D118" s="61"/>
      <c r="E118" s="63"/>
      <c r="F118" s="41"/>
      <c r="G118" s="82"/>
      <c r="I118" s="84"/>
      <c r="XEZ118" s="1"/>
    </row>
    <row r="119" s="18" customFormat="1" hidden="1" customHeight="1" spans="1:16380">
      <c r="A119" s="59"/>
      <c r="B119" s="60"/>
      <c r="C119" s="59"/>
      <c r="D119" s="61"/>
      <c r="E119" s="62"/>
      <c r="F119" s="41">
        <f t="shared" ref="F119:F121" si="10">ROUND(D119*E119,0)</f>
        <v>0</v>
      </c>
      <c r="G119" s="82"/>
      <c r="I119" s="84"/>
      <c r="XEZ119" s="1"/>
    </row>
    <row r="120" s="18" customFormat="1" hidden="1" customHeight="1" spans="1:16380">
      <c r="A120" s="59"/>
      <c r="B120" s="60"/>
      <c r="C120" s="59"/>
      <c r="D120" s="61"/>
      <c r="E120" s="62"/>
      <c r="F120" s="41">
        <f t="shared" si="10"/>
        <v>0</v>
      </c>
      <c r="G120" s="82"/>
      <c r="I120" s="84"/>
      <c r="XEZ120" s="1"/>
    </row>
    <row r="121" s="18" customFormat="1" hidden="1" customHeight="1" spans="1:16380">
      <c r="A121" s="59"/>
      <c r="B121" s="60"/>
      <c r="C121" s="59"/>
      <c r="D121" s="61"/>
      <c r="E121" s="63"/>
      <c r="F121" s="41">
        <f t="shared" si="10"/>
        <v>0</v>
      </c>
      <c r="G121" s="82"/>
      <c r="I121" s="84"/>
      <c r="XEZ121" s="1"/>
    </row>
    <row r="122" s="18" customFormat="1" hidden="1" customHeight="1" spans="1:16380">
      <c r="A122" s="59"/>
      <c r="B122" s="60"/>
      <c r="C122" s="59"/>
      <c r="D122" s="61"/>
      <c r="E122" s="63"/>
      <c r="F122" s="41"/>
      <c r="G122" s="82"/>
      <c r="I122" s="84"/>
      <c r="XEZ122" s="1"/>
    </row>
    <row r="123" s="18" customFormat="1" hidden="1" customHeight="1" spans="1:16380">
      <c r="A123" s="59"/>
      <c r="B123" s="60"/>
      <c r="C123" s="59"/>
      <c r="D123" s="61"/>
      <c r="E123" s="62"/>
      <c r="F123" s="41">
        <f>ROUND(D123*E123,0)</f>
        <v>0</v>
      </c>
      <c r="G123" s="82"/>
      <c r="I123" s="84"/>
      <c r="XEZ123" s="1"/>
    </row>
    <row r="124" s="18" customFormat="1" hidden="1" customHeight="1" spans="1:16380">
      <c r="A124" s="59"/>
      <c r="B124" s="60"/>
      <c r="C124" s="59"/>
      <c r="D124" s="61"/>
      <c r="E124" s="62"/>
      <c r="F124" s="41">
        <f>ROUND(D124*E124,0)</f>
        <v>0</v>
      </c>
      <c r="G124" s="82"/>
      <c r="I124" s="84"/>
      <c r="XEZ124" s="1"/>
    </row>
    <row r="125" s="18" customFormat="1" hidden="1" customHeight="1" spans="1:16380">
      <c r="A125" s="67"/>
      <c r="B125" s="68"/>
      <c r="C125" s="69"/>
      <c r="D125" s="69"/>
      <c r="E125" s="70"/>
      <c r="F125" s="71"/>
      <c r="G125" s="82"/>
      <c r="I125" s="84"/>
      <c r="XEZ125" s="1"/>
    </row>
    <row r="126" s="18" customFormat="1" ht="32" hidden="1" customHeight="1" spans="1:16380">
      <c r="A126" s="21" t="s">
        <v>0</v>
      </c>
      <c r="B126" s="22"/>
      <c r="C126" s="22"/>
      <c r="D126" s="22"/>
      <c r="E126" s="23"/>
      <c r="F126" s="23"/>
      <c r="G126" s="82"/>
      <c r="I126" s="84"/>
      <c r="XEZ126" s="1"/>
    </row>
    <row r="127" s="18" customFormat="1" hidden="1" customHeight="1" spans="1:16380">
      <c r="A127" s="24" t="s">
        <v>98</v>
      </c>
      <c r="B127" s="25"/>
      <c r="C127" s="26"/>
      <c r="D127" s="26"/>
      <c r="E127" s="27" t="s">
        <v>2</v>
      </c>
      <c r="F127" s="27"/>
      <c r="G127" s="82"/>
      <c r="I127" s="84"/>
      <c r="XEZ127" s="1"/>
    </row>
    <row r="128" s="18" customFormat="1" hidden="1" customHeight="1" spans="1:16380">
      <c r="A128" s="83" t="s">
        <v>99</v>
      </c>
      <c r="B128" s="29"/>
      <c r="C128" s="28"/>
      <c r="D128" s="28"/>
      <c r="E128" s="28"/>
      <c r="F128" s="28"/>
      <c r="G128" s="82"/>
      <c r="I128" s="84"/>
      <c r="XEZ128" s="1"/>
    </row>
    <row r="129" s="18" customFormat="1" hidden="1" customHeight="1" spans="1:16380">
      <c r="A129" s="32" t="s">
        <v>5</v>
      </c>
      <c r="B129" s="33" t="s">
        <v>35</v>
      </c>
      <c r="C129" s="33" t="s">
        <v>7</v>
      </c>
      <c r="D129" s="33" t="s">
        <v>8</v>
      </c>
      <c r="E129" s="33" t="s">
        <v>9</v>
      </c>
      <c r="F129" s="33" t="s">
        <v>10</v>
      </c>
      <c r="G129" s="82"/>
      <c r="I129" s="84"/>
      <c r="XEZ129" s="1"/>
    </row>
    <row r="130" s="18" customFormat="1" hidden="1" customHeight="1" spans="1:16380">
      <c r="A130" s="59"/>
      <c r="B130" s="60"/>
      <c r="C130" s="59"/>
      <c r="D130" s="61"/>
      <c r="E130" s="63"/>
      <c r="F130" s="41">
        <f t="shared" ref="F130:F133" si="11">ROUND(D130*E130,0)</f>
        <v>0</v>
      </c>
      <c r="G130" s="82"/>
      <c r="I130" s="84"/>
      <c r="XEZ130" s="1"/>
    </row>
    <row r="131" s="18" customFormat="1" hidden="1" customHeight="1" spans="1:16380">
      <c r="A131" s="59"/>
      <c r="B131" s="60"/>
      <c r="C131" s="59"/>
      <c r="D131" s="61"/>
      <c r="E131" s="63"/>
      <c r="F131" s="41">
        <f t="shared" si="11"/>
        <v>0</v>
      </c>
      <c r="G131" s="82"/>
      <c r="I131" s="84"/>
      <c r="XEZ131" s="1"/>
    </row>
    <row r="132" s="18" customFormat="1" hidden="1" customHeight="1" spans="1:16380">
      <c r="A132" s="59"/>
      <c r="B132" s="60"/>
      <c r="C132" s="59"/>
      <c r="D132" s="61"/>
      <c r="E132" s="62"/>
      <c r="F132" s="41"/>
      <c r="G132" s="82"/>
      <c r="I132" s="84"/>
      <c r="XEZ132" s="1"/>
    </row>
    <row r="133" s="18" customFormat="1" hidden="1" customHeight="1" spans="1:16380">
      <c r="A133" s="59"/>
      <c r="B133" s="60"/>
      <c r="C133" s="59"/>
      <c r="D133" s="61"/>
      <c r="E133" s="63"/>
      <c r="F133" s="41">
        <f t="shared" si="11"/>
        <v>0</v>
      </c>
      <c r="G133" s="82"/>
      <c r="I133" s="84"/>
      <c r="XEZ133" s="1"/>
    </row>
    <row r="134" s="1" customFormat="1" hidden="1" customHeight="1" spans="1:9">
      <c r="A134" s="59"/>
      <c r="B134" s="60"/>
      <c r="C134" s="59"/>
      <c r="D134" s="61"/>
      <c r="E134" s="63"/>
      <c r="F134" s="41"/>
      <c r="G134" s="19"/>
      <c r="I134" s="20"/>
    </row>
    <row r="135" s="18" customFormat="1" hidden="1" customHeight="1" spans="1:16380">
      <c r="A135" s="59"/>
      <c r="B135" s="60"/>
      <c r="C135" s="59"/>
      <c r="D135" s="61"/>
      <c r="E135" s="62"/>
      <c r="F135" s="41">
        <f t="shared" ref="F135:F139" si="12">ROUND(D135*E135,0)</f>
        <v>0</v>
      </c>
      <c r="G135" s="82"/>
      <c r="I135" s="84"/>
      <c r="XEZ135" s="1"/>
    </row>
    <row r="136" s="18" customFormat="1" hidden="1" customHeight="1" spans="1:16380">
      <c r="A136" s="59"/>
      <c r="B136" s="60"/>
      <c r="C136" s="59"/>
      <c r="D136" s="61"/>
      <c r="E136" s="63"/>
      <c r="F136" s="41"/>
      <c r="G136" s="82"/>
      <c r="I136" s="84"/>
      <c r="XEZ136" s="1"/>
    </row>
    <row r="137" s="18" customFormat="1" hidden="1" customHeight="1" spans="1:16380">
      <c r="A137" s="59"/>
      <c r="B137" s="60"/>
      <c r="C137" s="59"/>
      <c r="D137" s="61"/>
      <c r="E137" s="62"/>
      <c r="F137" s="41">
        <f t="shared" si="12"/>
        <v>0</v>
      </c>
      <c r="G137" s="82"/>
      <c r="I137" s="84"/>
      <c r="XEZ137" s="1"/>
    </row>
    <row r="138" s="18" customFormat="1" hidden="1" customHeight="1" spans="1:16380">
      <c r="A138" s="59"/>
      <c r="B138" s="60"/>
      <c r="C138" s="59"/>
      <c r="D138" s="61"/>
      <c r="E138" s="63"/>
      <c r="F138" s="41">
        <f t="shared" si="12"/>
        <v>0</v>
      </c>
      <c r="G138" s="82"/>
      <c r="I138" s="84"/>
      <c r="XEZ138" s="1"/>
    </row>
    <row r="139" s="18" customFormat="1" hidden="1" customHeight="1" spans="1:16380">
      <c r="A139" s="59"/>
      <c r="B139" s="60"/>
      <c r="C139" s="59"/>
      <c r="D139" s="61"/>
      <c r="E139" s="63"/>
      <c r="F139" s="41">
        <f t="shared" si="12"/>
        <v>0</v>
      </c>
      <c r="G139" s="82"/>
      <c r="I139" s="84"/>
      <c r="XEZ139" s="1"/>
    </row>
    <row r="140" s="18" customFormat="1" hidden="1" customHeight="1" spans="1:16380">
      <c r="A140" s="59"/>
      <c r="B140" s="60"/>
      <c r="C140" s="59"/>
      <c r="D140" s="61"/>
      <c r="E140" s="62"/>
      <c r="F140" s="41"/>
      <c r="G140" s="82"/>
      <c r="I140" s="84"/>
      <c r="XEZ140" s="1"/>
    </row>
    <row r="141" s="18" customFormat="1" hidden="1" customHeight="1" spans="1:16380">
      <c r="A141" s="59"/>
      <c r="B141" s="60"/>
      <c r="C141" s="59"/>
      <c r="D141" s="61"/>
      <c r="E141" s="62"/>
      <c r="F141" s="41">
        <f t="shared" ref="F141:F143" si="13">ROUND(D141*E141,0)</f>
        <v>0</v>
      </c>
      <c r="G141" s="82"/>
      <c r="I141" s="84"/>
      <c r="XEZ141" s="1"/>
    </row>
    <row r="142" s="18" customFormat="1" hidden="1" customHeight="1" spans="1:16380">
      <c r="A142" s="59"/>
      <c r="B142" s="60"/>
      <c r="C142" s="59"/>
      <c r="D142" s="61"/>
      <c r="E142" s="63"/>
      <c r="F142" s="41">
        <f t="shared" si="13"/>
        <v>0</v>
      </c>
      <c r="G142" s="82"/>
      <c r="I142" s="84"/>
      <c r="XEZ142" s="1"/>
    </row>
    <row r="143" s="18" customFormat="1" hidden="1" customHeight="1" spans="1:16380">
      <c r="A143" s="59"/>
      <c r="B143" s="60"/>
      <c r="C143" s="59"/>
      <c r="D143" s="61"/>
      <c r="E143" s="62"/>
      <c r="F143" s="41">
        <f t="shared" si="13"/>
        <v>0</v>
      </c>
      <c r="G143" s="82"/>
      <c r="I143" s="84"/>
      <c r="XEZ143" s="1"/>
    </row>
    <row r="144" s="18" customFormat="1" hidden="1" customHeight="1" spans="1:16380">
      <c r="A144" s="59"/>
      <c r="B144" s="60"/>
      <c r="C144" s="59"/>
      <c r="D144" s="61"/>
      <c r="E144" s="63"/>
      <c r="F144" s="41"/>
      <c r="G144" s="82"/>
      <c r="I144" s="84"/>
      <c r="XEZ144" s="1"/>
    </row>
    <row r="145" s="18" customFormat="1" hidden="1" customHeight="1" spans="1:16380">
      <c r="A145" s="59"/>
      <c r="B145" s="60"/>
      <c r="C145" s="59"/>
      <c r="D145" s="61"/>
      <c r="E145" s="63"/>
      <c r="F145" s="41">
        <f t="shared" ref="F145:F150" si="14">ROUND(D145*E145,0)</f>
        <v>0</v>
      </c>
      <c r="G145" s="82"/>
      <c r="I145" s="84"/>
      <c r="XEZ145" s="1"/>
    </row>
    <row r="146" s="18" customFormat="1" hidden="1" customHeight="1" spans="1:16380">
      <c r="A146" s="59"/>
      <c r="B146" s="60"/>
      <c r="C146" s="59"/>
      <c r="D146" s="61"/>
      <c r="E146" s="62"/>
      <c r="F146" s="41"/>
      <c r="G146" s="82"/>
      <c r="I146" s="84"/>
      <c r="XEZ146" s="1"/>
    </row>
    <row r="147" s="18" customFormat="1" hidden="1" customHeight="1" spans="1:16380">
      <c r="A147" s="59"/>
      <c r="B147" s="60"/>
      <c r="C147" s="59"/>
      <c r="D147" s="61"/>
      <c r="E147" s="63"/>
      <c r="F147" s="41">
        <f t="shared" si="14"/>
        <v>0</v>
      </c>
      <c r="G147" s="82"/>
      <c r="I147" s="84"/>
      <c r="XEZ147" s="1"/>
    </row>
    <row r="148" s="18" customFormat="1" hidden="1" customHeight="1" spans="1:16380">
      <c r="A148" s="59"/>
      <c r="B148" s="60"/>
      <c r="C148" s="59"/>
      <c r="D148" s="61"/>
      <c r="E148" s="63"/>
      <c r="F148" s="41"/>
      <c r="G148" s="82"/>
      <c r="I148" s="84"/>
      <c r="XEZ148" s="1"/>
    </row>
    <row r="149" s="18" customFormat="1" hidden="1" customHeight="1" spans="1:16380">
      <c r="A149" s="59"/>
      <c r="B149" s="60"/>
      <c r="C149" s="59"/>
      <c r="D149" s="61"/>
      <c r="E149" s="62"/>
      <c r="F149" s="41">
        <f t="shared" si="14"/>
        <v>0</v>
      </c>
      <c r="G149" s="82"/>
      <c r="I149" s="84"/>
      <c r="XEZ149" s="1"/>
    </row>
    <row r="150" s="18" customFormat="1" hidden="1" customHeight="1" spans="1:16380">
      <c r="A150" s="59"/>
      <c r="B150" s="60"/>
      <c r="C150" s="59"/>
      <c r="D150" s="61"/>
      <c r="E150" s="63"/>
      <c r="F150" s="41">
        <f t="shared" si="14"/>
        <v>0</v>
      </c>
      <c r="G150" s="82"/>
      <c r="I150" s="84"/>
      <c r="XEZ150" s="1"/>
    </row>
    <row r="151" s="18" customFormat="1" hidden="1" customHeight="1" spans="1:16380">
      <c r="A151" s="59"/>
      <c r="B151" s="60"/>
      <c r="C151" s="59"/>
      <c r="D151" s="61"/>
      <c r="E151" s="62"/>
      <c r="F151" s="41"/>
      <c r="G151" s="82"/>
      <c r="I151" s="84"/>
      <c r="XEZ151" s="1"/>
    </row>
    <row r="152" s="18" customFormat="1" hidden="1" customHeight="1" spans="1:16380">
      <c r="A152" s="59"/>
      <c r="B152" s="60"/>
      <c r="C152" s="59"/>
      <c r="D152" s="61"/>
      <c r="E152" s="62"/>
      <c r="F152" s="41">
        <f>ROUND(D152*E152,0)</f>
        <v>0</v>
      </c>
      <c r="G152" s="82"/>
      <c r="I152" s="84"/>
      <c r="XEZ152" s="1"/>
    </row>
    <row r="153" s="18" customFormat="1" hidden="1" customHeight="1" spans="1:16380">
      <c r="A153" s="59"/>
      <c r="B153" s="60"/>
      <c r="C153" s="59"/>
      <c r="D153" s="61"/>
      <c r="E153" s="63"/>
      <c r="F153" s="41"/>
      <c r="G153" s="82"/>
      <c r="I153" s="84"/>
      <c r="XEZ153" s="1"/>
    </row>
    <row r="154" s="18" customFormat="1" hidden="1" customHeight="1" spans="1:16380">
      <c r="A154" s="59"/>
      <c r="B154" s="60"/>
      <c r="C154" s="59"/>
      <c r="D154" s="61"/>
      <c r="E154" s="63"/>
      <c r="F154" s="41"/>
      <c r="G154" s="82"/>
      <c r="I154" s="84"/>
      <c r="XEZ154" s="1"/>
    </row>
    <row r="155" s="18" customFormat="1" hidden="1" customHeight="1" spans="1:16380">
      <c r="A155" s="59"/>
      <c r="B155" s="60"/>
      <c r="C155" s="59"/>
      <c r="D155" s="61"/>
      <c r="E155" s="62"/>
      <c r="F155" s="41">
        <f>ROUND(D155*E155,0)</f>
        <v>0</v>
      </c>
      <c r="G155" s="82"/>
      <c r="I155" s="84"/>
      <c r="XEZ155" s="1"/>
    </row>
    <row r="156" s="18" customFormat="1" hidden="1" customHeight="1" spans="1:16380">
      <c r="A156" s="59"/>
      <c r="B156" s="60"/>
      <c r="C156" s="59"/>
      <c r="D156" s="61"/>
      <c r="E156" s="62"/>
      <c r="F156" s="41"/>
      <c r="G156" s="82"/>
      <c r="I156" s="84"/>
      <c r="XEZ156" s="1"/>
    </row>
    <row r="157" s="18" customFormat="1" hidden="1" customHeight="1" spans="1:16380">
      <c r="A157" s="67"/>
      <c r="B157" s="68"/>
      <c r="C157" s="69"/>
      <c r="D157" s="69"/>
      <c r="E157" s="70"/>
      <c r="F157" s="71"/>
      <c r="G157" s="82"/>
      <c r="I157" s="84"/>
      <c r="XEZ157" s="1"/>
    </row>
    <row r="158" s="18" customFormat="1" ht="32" hidden="1" customHeight="1" spans="1:16380">
      <c r="A158" s="21" t="s">
        <v>0</v>
      </c>
      <c r="B158" s="22"/>
      <c r="C158" s="22"/>
      <c r="D158" s="22"/>
      <c r="E158" s="23"/>
      <c r="F158" s="23"/>
      <c r="G158" s="82"/>
      <c r="I158" s="84"/>
      <c r="XEZ158" s="1"/>
    </row>
    <row r="159" s="18" customFormat="1" hidden="1" customHeight="1" spans="1:16380">
      <c r="A159" s="24" t="s">
        <v>98</v>
      </c>
      <c r="B159" s="25"/>
      <c r="C159" s="26"/>
      <c r="D159" s="26"/>
      <c r="E159" s="27" t="s">
        <v>2</v>
      </c>
      <c r="F159" s="27"/>
      <c r="G159" s="82"/>
      <c r="I159" s="84"/>
      <c r="XEZ159" s="1"/>
    </row>
    <row r="160" s="18" customFormat="1" hidden="1" customHeight="1" spans="1:16380">
      <c r="A160" s="83" t="s">
        <v>99</v>
      </c>
      <c r="B160" s="29"/>
      <c r="C160" s="28"/>
      <c r="D160" s="28"/>
      <c r="E160" s="28"/>
      <c r="F160" s="28"/>
      <c r="G160" s="82"/>
      <c r="I160" s="84"/>
      <c r="XEZ160" s="1"/>
    </row>
    <row r="161" s="18" customFormat="1" hidden="1" customHeight="1" spans="1:16380">
      <c r="A161" s="32" t="s">
        <v>5</v>
      </c>
      <c r="B161" s="33" t="s">
        <v>35</v>
      </c>
      <c r="C161" s="33" t="s">
        <v>7</v>
      </c>
      <c r="D161" s="33" t="s">
        <v>8</v>
      </c>
      <c r="E161" s="33" t="s">
        <v>9</v>
      </c>
      <c r="F161" s="33" t="s">
        <v>10</v>
      </c>
      <c r="G161" s="82"/>
      <c r="I161" s="84"/>
      <c r="XEZ161" s="1"/>
    </row>
    <row r="162" s="18" customFormat="1" hidden="1" customHeight="1" spans="1:16380">
      <c r="A162" s="59"/>
      <c r="B162" s="60"/>
      <c r="C162" s="59"/>
      <c r="D162" s="61"/>
      <c r="E162" s="63"/>
      <c r="F162" s="41"/>
      <c r="G162" s="82"/>
      <c r="I162" s="84"/>
      <c r="XEZ162" s="1"/>
    </row>
    <row r="163" s="18" customFormat="1" hidden="1" customHeight="1" spans="1:16380">
      <c r="A163" s="59"/>
      <c r="B163" s="60"/>
      <c r="C163" s="59"/>
      <c r="D163" s="61"/>
      <c r="E163" s="63"/>
      <c r="F163" s="41">
        <f t="shared" ref="F163:F165" si="15">ROUND(D163*E163,0)</f>
        <v>0</v>
      </c>
      <c r="G163" s="82"/>
      <c r="I163" s="84"/>
      <c r="XEZ163" s="1"/>
    </row>
    <row r="164" s="18" customFormat="1" hidden="1" customHeight="1" spans="1:16380">
      <c r="A164" s="59"/>
      <c r="B164" s="60"/>
      <c r="C164" s="59"/>
      <c r="D164" s="61"/>
      <c r="E164" s="62"/>
      <c r="F164" s="41">
        <f t="shared" si="15"/>
        <v>0</v>
      </c>
      <c r="G164" s="82"/>
      <c r="I164" s="84"/>
      <c r="XEZ164" s="1"/>
    </row>
    <row r="165" s="18" customFormat="1" hidden="1" customHeight="1" spans="1:16380">
      <c r="A165" s="59"/>
      <c r="B165" s="60"/>
      <c r="C165" s="59"/>
      <c r="D165" s="61"/>
      <c r="E165" s="63"/>
      <c r="F165" s="41">
        <f t="shared" si="15"/>
        <v>0</v>
      </c>
      <c r="G165" s="82"/>
      <c r="I165" s="84"/>
      <c r="XEZ165" s="1"/>
    </row>
    <row r="166" s="1" customFormat="1" hidden="1" customHeight="1" spans="1:9">
      <c r="A166" s="59"/>
      <c r="B166" s="60"/>
      <c r="C166" s="59"/>
      <c r="D166" s="61"/>
      <c r="E166" s="63"/>
      <c r="F166" s="41"/>
      <c r="G166" s="19"/>
      <c r="I166" s="20"/>
    </row>
    <row r="167" s="18" customFormat="1" hidden="1" customHeight="1" spans="1:16380">
      <c r="A167" s="59"/>
      <c r="B167" s="60"/>
      <c r="C167" s="59"/>
      <c r="D167" s="61"/>
      <c r="E167" s="62"/>
      <c r="F167" s="41"/>
      <c r="G167" s="82"/>
      <c r="I167" s="84"/>
      <c r="XEZ167" s="1"/>
    </row>
    <row r="168" s="18" customFormat="1" ht="30" hidden="1" customHeight="1" spans="1:16380">
      <c r="A168" s="59"/>
      <c r="B168" s="60"/>
      <c r="C168" s="59"/>
      <c r="D168" s="61"/>
      <c r="E168" s="63"/>
      <c r="F168" s="41">
        <f t="shared" ref="F168:F173" si="16">ROUND(D168*E168,0)</f>
        <v>0</v>
      </c>
      <c r="G168" s="82"/>
      <c r="I168" s="84"/>
      <c r="XEZ168" s="1"/>
    </row>
    <row r="169" s="18" customFormat="1" hidden="1" customHeight="1" spans="1:16380">
      <c r="A169" s="59"/>
      <c r="B169" s="60"/>
      <c r="C169" s="59"/>
      <c r="D169" s="61"/>
      <c r="E169" s="62"/>
      <c r="F169" s="41"/>
      <c r="G169" s="82"/>
      <c r="I169" s="84"/>
      <c r="XEZ169" s="1"/>
    </row>
    <row r="170" s="18" customFormat="1" hidden="1" customHeight="1" spans="1:16380">
      <c r="A170" s="59"/>
      <c r="B170" s="60"/>
      <c r="C170" s="59"/>
      <c r="D170" s="61"/>
      <c r="E170" s="63"/>
      <c r="F170" s="41">
        <f t="shared" si="16"/>
        <v>0</v>
      </c>
      <c r="G170" s="82"/>
      <c r="I170" s="84"/>
      <c r="XEZ170" s="1"/>
    </row>
    <row r="171" s="18" customFormat="1" hidden="1" customHeight="1" spans="1:16380">
      <c r="A171" s="59"/>
      <c r="B171" s="60"/>
      <c r="C171" s="59"/>
      <c r="D171" s="61"/>
      <c r="E171" s="63"/>
      <c r="F171" s="41"/>
      <c r="G171" s="82"/>
      <c r="I171" s="84"/>
      <c r="XEZ171" s="1"/>
    </row>
    <row r="172" s="18" customFormat="1" hidden="1" customHeight="1" spans="1:16380">
      <c r="A172" s="59"/>
      <c r="B172" s="60"/>
      <c r="C172" s="59"/>
      <c r="D172" s="61"/>
      <c r="E172" s="62"/>
      <c r="F172" s="41"/>
      <c r="G172" s="82"/>
      <c r="I172" s="84"/>
      <c r="XEZ172" s="1"/>
    </row>
    <row r="173" s="18" customFormat="1" hidden="1" customHeight="1" spans="1:16380">
      <c r="A173" s="59"/>
      <c r="B173" s="60"/>
      <c r="C173" s="59"/>
      <c r="D173" s="61"/>
      <c r="E173" s="62"/>
      <c r="F173" s="41">
        <f t="shared" si="16"/>
        <v>0</v>
      </c>
      <c r="G173" s="82"/>
      <c r="I173" s="84"/>
      <c r="XEZ173" s="1"/>
    </row>
    <row r="174" s="18" customFormat="1" hidden="1" customHeight="1" spans="1:16380">
      <c r="A174" s="59"/>
      <c r="B174" s="60"/>
      <c r="C174" s="59"/>
      <c r="D174" s="61"/>
      <c r="E174" s="63"/>
      <c r="F174" s="41"/>
      <c r="G174" s="82"/>
      <c r="I174" s="84"/>
      <c r="XEZ174" s="1"/>
    </row>
    <row r="175" s="18" customFormat="1" hidden="1" customHeight="1" spans="1:16380">
      <c r="A175" s="59"/>
      <c r="B175" s="60"/>
      <c r="C175" s="59"/>
      <c r="D175" s="61"/>
      <c r="E175" s="62"/>
      <c r="F175" s="41"/>
      <c r="G175" s="82"/>
      <c r="I175" s="84"/>
      <c r="XEZ175" s="1"/>
    </row>
    <row r="176" s="18" customFormat="1" hidden="1" customHeight="1" spans="1:16380">
      <c r="A176" s="59"/>
      <c r="B176" s="60"/>
      <c r="C176" s="59"/>
      <c r="D176" s="61"/>
      <c r="E176" s="63"/>
      <c r="F176" s="41">
        <f t="shared" ref="F176:F184" si="17">ROUND(D176*E176,0)</f>
        <v>0</v>
      </c>
      <c r="G176" s="82"/>
      <c r="I176" s="84"/>
      <c r="XEZ176" s="1"/>
    </row>
    <row r="177" s="18" customFormat="1" hidden="1" customHeight="1" spans="1:16380">
      <c r="A177" s="59"/>
      <c r="B177" s="60"/>
      <c r="C177" s="59"/>
      <c r="D177" s="61"/>
      <c r="E177" s="63"/>
      <c r="F177" s="41"/>
      <c r="G177" s="82"/>
      <c r="I177" s="84"/>
      <c r="XEZ177" s="1"/>
    </row>
    <row r="178" s="18" customFormat="1" hidden="1" customHeight="1" spans="1:16380">
      <c r="A178" s="59"/>
      <c r="B178" s="60"/>
      <c r="C178" s="59"/>
      <c r="D178" s="61"/>
      <c r="E178" s="62"/>
      <c r="F178" s="41">
        <f t="shared" si="17"/>
        <v>0</v>
      </c>
      <c r="G178" s="82"/>
      <c r="I178" s="84"/>
      <c r="XEZ178" s="1"/>
    </row>
    <row r="179" s="18" customFormat="1" hidden="1" customHeight="1" spans="1:16380">
      <c r="A179" s="59"/>
      <c r="B179" s="60"/>
      <c r="C179" s="59"/>
      <c r="D179" s="61"/>
      <c r="E179" s="63"/>
      <c r="F179" s="41"/>
      <c r="G179" s="82"/>
      <c r="I179" s="84"/>
      <c r="XEZ179" s="1"/>
    </row>
    <row r="180" s="18" customFormat="1" hidden="1" customHeight="1" spans="1:16380">
      <c r="A180" s="59"/>
      <c r="B180" s="60"/>
      <c r="C180" s="59"/>
      <c r="D180" s="61"/>
      <c r="E180" s="63"/>
      <c r="F180" s="41">
        <f t="shared" si="17"/>
        <v>0</v>
      </c>
      <c r="G180" s="82"/>
      <c r="I180" s="84"/>
      <c r="XEZ180" s="1"/>
    </row>
    <row r="181" s="18" customFormat="1" hidden="1" customHeight="1" spans="1:16380">
      <c r="A181" s="59"/>
      <c r="B181" s="60"/>
      <c r="C181" s="59"/>
      <c r="D181" s="61"/>
      <c r="E181" s="62"/>
      <c r="F181" s="41">
        <f t="shared" si="17"/>
        <v>0</v>
      </c>
      <c r="G181" s="82"/>
      <c r="I181" s="84"/>
      <c r="XEZ181" s="1"/>
    </row>
    <row r="182" s="18" customFormat="1" hidden="1" customHeight="1" spans="1:16380">
      <c r="A182" s="59"/>
      <c r="B182" s="60"/>
      <c r="C182" s="59"/>
      <c r="D182" s="61"/>
      <c r="E182" s="63"/>
      <c r="F182" s="41">
        <f t="shared" si="17"/>
        <v>0</v>
      </c>
      <c r="G182" s="82"/>
      <c r="I182" s="84"/>
      <c r="XEZ182" s="1"/>
    </row>
    <row r="183" s="18" customFormat="1" hidden="1" customHeight="1" spans="1:16380">
      <c r="A183" s="59"/>
      <c r="B183" s="60"/>
      <c r="C183" s="59"/>
      <c r="D183" s="61"/>
      <c r="E183" s="62"/>
      <c r="F183" s="41">
        <f t="shared" si="17"/>
        <v>0</v>
      </c>
      <c r="G183" s="82"/>
      <c r="I183" s="84"/>
      <c r="XEZ183" s="1"/>
    </row>
    <row r="184" s="18" customFormat="1" hidden="1" customHeight="1" spans="1:16380">
      <c r="A184" s="59"/>
      <c r="B184" s="60"/>
      <c r="C184" s="59"/>
      <c r="D184" s="61"/>
      <c r="E184" s="62"/>
      <c r="F184" s="41">
        <f t="shared" si="17"/>
        <v>0</v>
      </c>
      <c r="G184" s="82"/>
      <c r="I184" s="84"/>
      <c r="XEZ184" s="1"/>
    </row>
    <row r="185" s="18" customFormat="1" hidden="1" customHeight="1" spans="1:16380">
      <c r="A185" s="59"/>
      <c r="B185" s="60"/>
      <c r="C185" s="59"/>
      <c r="D185" s="61"/>
      <c r="E185" s="63"/>
      <c r="F185" s="40"/>
      <c r="G185" s="82"/>
      <c r="I185" s="84"/>
      <c r="XEZ185" s="1"/>
    </row>
    <row r="186" s="18" customFormat="1" hidden="1" customHeight="1" spans="1:16380">
      <c r="A186" s="59"/>
      <c r="B186" s="60"/>
      <c r="C186" s="59"/>
      <c r="D186" s="61"/>
      <c r="E186" s="63"/>
      <c r="F186" s="40"/>
      <c r="G186" s="82"/>
      <c r="I186" s="84"/>
      <c r="XEZ186" s="1"/>
    </row>
    <row r="187" s="18" customFormat="1" hidden="1" customHeight="1" spans="1:16380">
      <c r="A187" s="59"/>
      <c r="B187" s="60"/>
      <c r="C187" s="59"/>
      <c r="D187" s="61"/>
      <c r="E187" s="62"/>
      <c r="F187" s="41"/>
      <c r="G187" s="82"/>
      <c r="I187" s="84"/>
      <c r="XEZ187" s="1"/>
    </row>
    <row r="188" s="18" customFormat="1" hidden="1" customHeight="1" spans="1:16380">
      <c r="A188" s="59"/>
      <c r="B188" s="60"/>
      <c r="C188" s="59"/>
      <c r="D188" s="61"/>
      <c r="E188" s="62"/>
      <c r="F188" s="41"/>
      <c r="G188" s="82"/>
      <c r="I188" s="84"/>
      <c r="XEZ188" s="1"/>
    </row>
    <row r="189" s="18" customFormat="1" hidden="1" customHeight="1" spans="1:16380">
      <c r="A189" s="85" t="s">
        <v>100</v>
      </c>
      <c r="B189" s="86"/>
      <c r="C189" s="87"/>
      <c r="D189" s="87"/>
      <c r="E189" s="88">
        <f>SUM(F162:F188,F130:F156,F98:F124)</f>
        <v>0</v>
      </c>
      <c r="F189" s="89" t="s">
        <v>33</v>
      </c>
      <c r="G189" s="82"/>
      <c r="I189" s="84"/>
      <c r="XEZ189" s="1"/>
    </row>
    <row r="190" s="18" customFormat="1" ht="32" hidden="1" customHeight="1" spans="1:16380">
      <c r="A190" s="21" t="s">
        <v>0</v>
      </c>
      <c r="B190" s="22"/>
      <c r="C190" s="22"/>
      <c r="D190" s="22"/>
      <c r="E190" s="23"/>
      <c r="F190" s="23"/>
      <c r="G190" s="82"/>
      <c r="I190" s="84"/>
      <c r="XEZ190" s="1"/>
    </row>
    <row r="191" s="18" customFormat="1" hidden="1" customHeight="1" spans="1:16380">
      <c r="A191" s="24" t="s">
        <v>98</v>
      </c>
      <c r="B191" s="25"/>
      <c r="C191" s="26"/>
      <c r="D191" s="26"/>
      <c r="E191" s="27" t="s">
        <v>2</v>
      </c>
      <c r="F191" s="27"/>
      <c r="G191" s="82"/>
      <c r="I191" s="84"/>
      <c r="XEZ191" s="1"/>
    </row>
    <row r="192" s="18" customFormat="1" hidden="1" customHeight="1" spans="1:16380">
      <c r="A192" s="83" t="s">
        <v>101</v>
      </c>
      <c r="B192" s="29"/>
      <c r="C192" s="28"/>
      <c r="D192" s="28"/>
      <c r="E192" s="28"/>
      <c r="F192" s="28"/>
      <c r="G192" s="30" t="s">
        <v>4</v>
      </c>
      <c r="H192" s="31"/>
      <c r="I192" s="72"/>
      <c r="XEZ192" s="1"/>
    </row>
    <row r="193" s="18" customFormat="1" hidden="1" customHeight="1" spans="1:16380">
      <c r="A193" s="32" t="s">
        <v>5</v>
      </c>
      <c r="B193" s="33" t="s">
        <v>35</v>
      </c>
      <c r="C193" s="33" t="s">
        <v>7</v>
      </c>
      <c r="D193" s="33" t="s">
        <v>8</v>
      </c>
      <c r="E193" s="33" t="s">
        <v>9</v>
      </c>
      <c r="F193" s="33" t="s">
        <v>10</v>
      </c>
      <c r="G193" s="30" t="s">
        <v>11</v>
      </c>
      <c r="H193" s="34" t="s">
        <v>12</v>
      </c>
      <c r="I193" s="73" t="s">
        <v>13</v>
      </c>
      <c r="XEZ193" s="1"/>
    </row>
    <row r="194" s="18" customFormat="1" hidden="1" customHeight="1" spans="1:16380">
      <c r="A194" s="59"/>
      <c r="B194" s="90"/>
      <c r="C194" s="59"/>
      <c r="D194" s="61"/>
      <c r="E194" s="76"/>
      <c r="F194" s="41"/>
      <c r="G194" s="37"/>
      <c r="H194" s="38"/>
      <c r="I194" s="74"/>
      <c r="XEZ194" s="1"/>
    </row>
    <row r="195" s="18" customFormat="1" hidden="1" customHeight="1" spans="1:16380">
      <c r="A195" s="59"/>
      <c r="B195" s="90"/>
      <c r="C195" s="59"/>
      <c r="D195" s="61"/>
      <c r="E195" s="76"/>
      <c r="F195" s="41"/>
      <c r="G195" s="34"/>
      <c r="H195" s="34"/>
      <c r="I195" s="75"/>
      <c r="XEZ195" s="1"/>
    </row>
    <row r="196" s="18" customFormat="1" hidden="1" customHeight="1" spans="1:16380">
      <c r="A196" s="35"/>
      <c r="B196" s="91"/>
      <c r="C196" s="35"/>
      <c r="D196" s="61"/>
      <c r="E196" s="92"/>
      <c r="F196" s="41">
        <f t="shared" ref="F196:F199" si="18">ROUND(D196*E196,0)</f>
        <v>0</v>
      </c>
      <c r="G196" s="34">
        <f t="shared" ref="G196:G199" si="19">ROUND(I196*0.85,2)</f>
        <v>203.92</v>
      </c>
      <c r="H196" s="34">
        <f t="shared" ref="H196:H199" si="20">ROUND(I196*1.15,2)</f>
        <v>275.9</v>
      </c>
      <c r="I196" s="75" t="s">
        <v>102</v>
      </c>
      <c r="XEZ196" s="1"/>
    </row>
    <row r="197" s="18" customFormat="1" hidden="1" customHeight="1" spans="1:16380">
      <c r="A197" s="35"/>
      <c r="B197" s="91"/>
      <c r="C197" s="35"/>
      <c r="D197" s="61"/>
      <c r="E197" s="76"/>
      <c r="F197" s="41"/>
      <c r="G197" s="34"/>
      <c r="H197" s="34"/>
      <c r="I197" s="75"/>
      <c r="XEZ197" s="1"/>
    </row>
    <row r="198" s="18" customFormat="1" hidden="1" customHeight="1" spans="1:16380">
      <c r="A198" s="35"/>
      <c r="B198" s="91"/>
      <c r="C198" s="35"/>
      <c r="D198" s="61"/>
      <c r="E198" s="92"/>
      <c r="F198" s="41">
        <f t="shared" si="18"/>
        <v>0</v>
      </c>
      <c r="G198" s="34">
        <f t="shared" si="19"/>
        <v>78.47</v>
      </c>
      <c r="H198" s="34">
        <f t="shared" si="20"/>
        <v>106.17</v>
      </c>
      <c r="I198" s="75" t="s">
        <v>103</v>
      </c>
      <c r="XEZ198" s="1"/>
    </row>
    <row r="199" s="18" customFormat="1" hidden="1" customHeight="1" spans="1:16380">
      <c r="A199" s="77"/>
      <c r="B199" s="93"/>
      <c r="C199" s="79"/>
      <c r="D199" s="80"/>
      <c r="E199" s="92"/>
      <c r="F199" s="41">
        <f t="shared" si="18"/>
        <v>0</v>
      </c>
      <c r="G199" s="34">
        <f t="shared" si="19"/>
        <v>3717.31</v>
      </c>
      <c r="H199" s="34">
        <f t="shared" si="20"/>
        <v>5029.3</v>
      </c>
      <c r="I199" s="75" t="s">
        <v>104</v>
      </c>
      <c r="XEZ199" s="1"/>
    </row>
    <row r="200" s="18" customFormat="1" hidden="1" customHeight="1" spans="1:16380">
      <c r="A200" s="77"/>
      <c r="B200" s="93"/>
      <c r="C200" s="79"/>
      <c r="D200" s="80"/>
      <c r="E200" s="63"/>
      <c r="F200" s="41"/>
      <c r="G200" s="34"/>
      <c r="H200" s="34"/>
      <c r="I200" s="75"/>
      <c r="XEZ200" s="1"/>
    </row>
    <row r="201" s="18" customFormat="1" hidden="1" customHeight="1" spans="1:16380">
      <c r="A201" s="77"/>
      <c r="B201" s="93"/>
      <c r="C201" s="79"/>
      <c r="D201" s="80"/>
      <c r="E201" s="63"/>
      <c r="F201" s="41"/>
      <c r="G201" s="34"/>
      <c r="H201" s="34"/>
      <c r="I201" s="75"/>
      <c r="XEZ201" s="1"/>
    </row>
    <row r="202" s="18" customFormat="1" hidden="1" customHeight="1" spans="1:16380">
      <c r="A202" s="77"/>
      <c r="B202" s="93"/>
      <c r="C202" s="79"/>
      <c r="D202" s="80"/>
      <c r="E202" s="63"/>
      <c r="F202" s="41"/>
      <c r="G202" s="34"/>
      <c r="H202" s="34"/>
      <c r="I202" s="75"/>
      <c r="XEZ202" s="1"/>
    </row>
    <row r="203" s="18" customFormat="1" hidden="1" customHeight="1" spans="1:16380">
      <c r="A203" s="77"/>
      <c r="B203" s="93"/>
      <c r="C203" s="79"/>
      <c r="D203" s="80"/>
      <c r="E203" s="63"/>
      <c r="F203" s="41"/>
      <c r="G203" s="34"/>
      <c r="H203" s="34"/>
      <c r="I203" s="75"/>
      <c r="XEZ203" s="1"/>
    </row>
    <row r="204" s="18" customFormat="1" hidden="1" customHeight="1" spans="1:16380">
      <c r="A204" s="77"/>
      <c r="B204" s="78"/>
      <c r="C204" s="79"/>
      <c r="D204" s="80"/>
      <c r="E204" s="63"/>
      <c r="F204" s="41"/>
      <c r="G204" s="34"/>
      <c r="H204" s="34"/>
      <c r="I204" s="75"/>
      <c r="XEZ204" s="1"/>
    </row>
    <row r="205" s="18" customFormat="1" hidden="1" customHeight="1" spans="1:16380">
      <c r="A205" s="77"/>
      <c r="B205" s="78"/>
      <c r="C205" s="79"/>
      <c r="D205" s="80"/>
      <c r="E205" s="63"/>
      <c r="F205" s="41"/>
      <c r="G205" s="34"/>
      <c r="H205" s="34"/>
      <c r="I205" s="75"/>
      <c r="XEZ205" s="1"/>
    </row>
    <row r="206" s="18" customFormat="1" hidden="1" customHeight="1" spans="1:16380">
      <c r="A206" s="77"/>
      <c r="B206" s="78"/>
      <c r="C206" s="79"/>
      <c r="D206" s="80"/>
      <c r="E206" s="63"/>
      <c r="F206" s="41"/>
      <c r="G206" s="34"/>
      <c r="H206" s="34"/>
      <c r="I206" s="75"/>
      <c r="XEZ206" s="1"/>
    </row>
    <row r="207" s="18" customFormat="1" hidden="1" customHeight="1" spans="1:16380">
      <c r="A207" s="77"/>
      <c r="B207" s="78"/>
      <c r="C207" s="79"/>
      <c r="D207" s="80"/>
      <c r="E207" s="63"/>
      <c r="F207" s="41"/>
      <c r="G207" s="34"/>
      <c r="H207" s="34"/>
      <c r="I207" s="75"/>
      <c r="XEZ207" s="1"/>
    </row>
    <row r="208" s="18" customFormat="1" hidden="1" customHeight="1" spans="1:16380">
      <c r="A208" s="77"/>
      <c r="B208" s="78"/>
      <c r="C208" s="79"/>
      <c r="D208" s="80"/>
      <c r="E208" s="63"/>
      <c r="F208" s="41"/>
      <c r="G208" s="34"/>
      <c r="H208" s="34"/>
      <c r="I208" s="75"/>
      <c r="XEZ208" s="1"/>
    </row>
    <row r="209" s="18" customFormat="1" hidden="1" customHeight="1" spans="1:16380">
      <c r="A209" s="77"/>
      <c r="B209" s="78"/>
      <c r="C209" s="79"/>
      <c r="D209" s="80"/>
      <c r="E209" s="63"/>
      <c r="F209" s="41"/>
      <c r="G209" s="34"/>
      <c r="H209" s="34"/>
      <c r="I209" s="75"/>
      <c r="XEZ209" s="1"/>
    </row>
    <row r="210" s="18" customFormat="1" hidden="1" customHeight="1" spans="1:16380">
      <c r="A210" s="77"/>
      <c r="B210" s="78"/>
      <c r="C210" s="79"/>
      <c r="D210" s="80"/>
      <c r="E210" s="63"/>
      <c r="F210" s="41"/>
      <c r="G210" s="34"/>
      <c r="H210" s="34"/>
      <c r="I210" s="75"/>
      <c r="XEZ210" s="1"/>
    </row>
    <row r="211" s="18" customFormat="1" hidden="1" customHeight="1" spans="1:16380">
      <c r="A211" s="77"/>
      <c r="B211" s="78"/>
      <c r="C211" s="79"/>
      <c r="D211" s="80"/>
      <c r="E211" s="63"/>
      <c r="F211" s="41"/>
      <c r="G211" s="34"/>
      <c r="H211" s="34"/>
      <c r="I211" s="75"/>
      <c r="XEZ211" s="1"/>
    </row>
    <row r="212" s="18" customFormat="1" hidden="1" customHeight="1" spans="1:16380">
      <c r="A212" s="77"/>
      <c r="B212" s="78"/>
      <c r="C212" s="79"/>
      <c r="D212" s="94"/>
      <c r="E212" s="63"/>
      <c r="F212" s="40"/>
      <c r="G212" s="34"/>
      <c r="H212" s="34"/>
      <c r="I212" s="75"/>
      <c r="XEZ212" s="1"/>
    </row>
    <row r="213" s="18" customFormat="1" hidden="1" customHeight="1" spans="1:16380">
      <c r="A213" s="77"/>
      <c r="B213" s="78"/>
      <c r="C213" s="79"/>
      <c r="D213" s="94"/>
      <c r="E213" s="63"/>
      <c r="F213" s="40"/>
      <c r="G213" s="34"/>
      <c r="H213" s="34"/>
      <c r="I213" s="75"/>
      <c r="XEZ213" s="1"/>
    </row>
    <row r="214" s="18" customFormat="1" hidden="1" customHeight="1" spans="1:16380">
      <c r="A214" s="77"/>
      <c r="B214" s="78"/>
      <c r="C214" s="79"/>
      <c r="D214" s="94"/>
      <c r="E214" s="63"/>
      <c r="F214" s="40"/>
      <c r="G214" s="34"/>
      <c r="H214" s="34"/>
      <c r="I214" s="75"/>
      <c r="XEZ214" s="1"/>
    </row>
    <row r="215" s="18" customFormat="1" hidden="1" customHeight="1" spans="1:16380">
      <c r="A215" s="77"/>
      <c r="B215" s="78"/>
      <c r="C215" s="79"/>
      <c r="D215" s="94"/>
      <c r="E215" s="63"/>
      <c r="F215" s="40"/>
      <c r="G215" s="34"/>
      <c r="H215" s="34"/>
      <c r="I215" s="75"/>
      <c r="XEZ215" s="1"/>
    </row>
    <row r="216" s="18" customFormat="1" hidden="1" customHeight="1" spans="1:16380">
      <c r="A216" s="77"/>
      <c r="B216" s="78"/>
      <c r="C216" s="79"/>
      <c r="D216" s="94"/>
      <c r="E216" s="63"/>
      <c r="F216" s="40"/>
      <c r="G216" s="34"/>
      <c r="H216" s="34"/>
      <c r="I216" s="75"/>
      <c r="XEZ216" s="1"/>
    </row>
    <row r="217" s="18" customFormat="1" hidden="1" customHeight="1" spans="1:16380">
      <c r="A217" s="77"/>
      <c r="B217" s="78"/>
      <c r="C217" s="79"/>
      <c r="D217" s="94"/>
      <c r="E217" s="63"/>
      <c r="F217" s="40"/>
      <c r="G217" s="34"/>
      <c r="H217" s="34"/>
      <c r="I217" s="75"/>
      <c r="XEZ217" s="1"/>
    </row>
    <row r="218" s="18" customFormat="1" hidden="1" customHeight="1" spans="1:16380">
      <c r="A218" s="77"/>
      <c r="B218" s="78"/>
      <c r="C218" s="79"/>
      <c r="D218" s="94"/>
      <c r="E218" s="63"/>
      <c r="F218" s="40"/>
      <c r="G218" s="34"/>
      <c r="H218" s="34"/>
      <c r="I218" s="75"/>
      <c r="XEZ218" s="1"/>
    </row>
    <row r="219" s="18" customFormat="1" hidden="1" customHeight="1" spans="1:16380">
      <c r="A219" s="77"/>
      <c r="B219" s="78"/>
      <c r="C219" s="79"/>
      <c r="D219" s="94"/>
      <c r="E219" s="63"/>
      <c r="F219" s="40"/>
      <c r="G219" s="34"/>
      <c r="H219" s="34"/>
      <c r="I219" s="75"/>
      <c r="XEZ219" s="1"/>
    </row>
    <row r="220" s="18" customFormat="1" hidden="1" customHeight="1" spans="1:16380">
      <c r="A220" s="85" t="s">
        <v>105</v>
      </c>
      <c r="B220" s="86"/>
      <c r="C220" s="87"/>
      <c r="D220" s="95"/>
      <c r="E220" s="96">
        <f>SUM(F194:F219)</f>
        <v>0</v>
      </c>
      <c r="F220" s="58" t="s">
        <v>33</v>
      </c>
      <c r="G220" s="82"/>
      <c r="I220" s="84"/>
      <c r="XEZ220" s="1"/>
    </row>
    <row r="221" s="18" customFormat="1" ht="32" hidden="1" customHeight="1" spans="1:16380">
      <c r="A221" s="21" t="s">
        <v>0</v>
      </c>
      <c r="B221" s="22"/>
      <c r="C221" s="22"/>
      <c r="D221" s="22"/>
      <c r="E221" s="23"/>
      <c r="F221" s="23"/>
      <c r="G221" s="82"/>
      <c r="I221" s="84"/>
      <c r="XEZ221" s="1"/>
    </row>
    <row r="222" s="18" customFormat="1" hidden="1" customHeight="1" spans="1:16380">
      <c r="A222" s="24" t="s">
        <v>98</v>
      </c>
      <c r="B222" s="25"/>
      <c r="C222" s="26"/>
      <c r="D222" s="26"/>
      <c r="E222" s="27" t="s">
        <v>2</v>
      </c>
      <c r="F222" s="27"/>
      <c r="G222" s="82"/>
      <c r="I222" s="84"/>
      <c r="XEZ222" s="1"/>
    </row>
    <row r="223" s="18" customFormat="1" hidden="1" customHeight="1" spans="1:16380">
      <c r="A223" s="83" t="s">
        <v>106</v>
      </c>
      <c r="B223" s="29"/>
      <c r="C223" s="28"/>
      <c r="D223" s="28"/>
      <c r="E223" s="28"/>
      <c r="F223" s="28"/>
      <c r="G223" s="30" t="s">
        <v>4</v>
      </c>
      <c r="H223" s="31"/>
      <c r="I223" s="72"/>
      <c r="XEZ223" s="1"/>
    </row>
    <row r="224" s="18" customFormat="1" hidden="1" customHeight="1" spans="1:16380">
      <c r="A224" s="32" t="s">
        <v>5</v>
      </c>
      <c r="B224" s="33" t="s">
        <v>35</v>
      </c>
      <c r="C224" s="33" t="s">
        <v>7</v>
      </c>
      <c r="D224" s="33" t="s">
        <v>8</v>
      </c>
      <c r="E224" s="33" t="s">
        <v>9</v>
      </c>
      <c r="F224" s="33" t="s">
        <v>10</v>
      </c>
      <c r="G224" s="30" t="s">
        <v>11</v>
      </c>
      <c r="H224" s="34" t="s">
        <v>12</v>
      </c>
      <c r="I224" s="73" t="s">
        <v>13</v>
      </c>
      <c r="XEZ224" s="1"/>
    </row>
    <row r="225" s="18" customFormat="1" hidden="1" customHeight="1" spans="1:16380">
      <c r="A225" s="59"/>
      <c r="B225" s="90"/>
      <c r="C225" s="59"/>
      <c r="D225" s="61"/>
      <c r="E225" s="76"/>
      <c r="F225" s="41"/>
      <c r="G225" s="37"/>
      <c r="H225" s="38"/>
      <c r="I225" s="74"/>
      <c r="XEZ225" s="1"/>
    </row>
    <row r="226" s="18" customFormat="1" hidden="1" customHeight="1" spans="1:16380">
      <c r="A226" s="59"/>
      <c r="B226" s="90"/>
      <c r="C226" s="59"/>
      <c r="D226" s="61"/>
      <c r="E226" s="76"/>
      <c r="F226" s="41"/>
      <c r="G226" s="34"/>
      <c r="H226" s="34"/>
      <c r="I226" s="75"/>
      <c r="XEZ226" s="1"/>
    </row>
    <row r="227" s="18" customFormat="1" hidden="1" customHeight="1" spans="1:16380">
      <c r="A227" s="35"/>
      <c r="B227" s="91"/>
      <c r="C227" s="35"/>
      <c r="D227" s="61"/>
      <c r="E227" s="92"/>
      <c r="F227" s="41">
        <f t="shared" ref="F226:F230" si="21">ROUND(D227*E227,0)</f>
        <v>0</v>
      </c>
      <c r="G227" s="34">
        <f t="shared" ref="G227:G230" si="22">ROUND(I227*0.85,2)</f>
        <v>203.92</v>
      </c>
      <c r="H227" s="34">
        <f t="shared" ref="H227:H230" si="23">ROUND(I227*1.15,2)</f>
        <v>275.9</v>
      </c>
      <c r="I227" s="75" t="s">
        <v>102</v>
      </c>
      <c r="XEZ227" s="1"/>
    </row>
    <row r="228" s="18" customFormat="1" hidden="1" customHeight="1" spans="1:16380">
      <c r="A228" s="35"/>
      <c r="B228" s="91"/>
      <c r="C228" s="35"/>
      <c r="D228" s="61"/>
      <c r="E228" s="76"/>
      <c r="F228" s="41"/>
      <c r="G228" s="34"/>
      <c r="H228" s="34"/>
      <c r="I228" s="75"/>
      <c r="XEZ228" s="1"/>
    </row>
    <row r="229" s="18" customFormat="1" hidden="1" customHeight="1" spans="1:16380">
      <c r="A229" s="35"/>
      <c r="B229" s="91"/>
      <c r="C229" s="35"/>
      <c r="D229" s="61"/>
      <c r="E229" s="92"/>
      <c r="F229" s="41">
        <f t="shared" si="21"/>
        <v>0</v>
      </c>
      <c r="G229" s="34">
        <f t="shared" si="22"/>
        <v>78.47</v>
      </c>
      <c r="H229" s="34">
        <f t="shared" si="23"/>
        <v>106.17</v>
      </c>
      <c r="I229" s="75" t="s">
        <v>103</v>
      </c>
      <c r="XEZ229" s="1"/>
    </row>
    <row r="230" s="18" customFormat="1" hidden="1" customHeight="1" spans="1:16380">
      <c r="A230" s="77"/>
      <c r="B230" s="93"/>
      <c r="C230" s="79"/>
      <c r="D230" s="80"/>
      <c r="E230" s="92"/>
      <c r="F230" s="41">
        <f t="shared" si="21"/>
        <v>0</v>
      </c>
      <c r="G230" s="34">
        <f t="shared" si="22"/>
        <v>3717.31</v>
      </c>
      <c r="H230" s="34">
        <f t="shared" si="23"/>
        <v>5029.3</v>
      </c>
      <c r="I230" s="75" t="s">
        <v>104</v>
      </c>
      <c r="XEZ230" s="1"/>
    </row>
    <row r="231" s="18" customFormat="1" hidden="1" customHeight="1" spans="1:16380">
      <c r="A231" s="77"/>
      <c r="B231" s="93"/>
      <c r="C231" s="79"/>
      <c r="D231" s="80"/>
      <c r="E231" s="63"/>
      <c r="F231" s="41"/>
      <c r="G231" s="34"/>
      <c r="H231" s="34"/>
      <c r="I231" s="75"/>
      <c r="XEZ231" s="1"/>
    </row>
    <row r="232" s="18" customFormat="1" hidden="1" customHeight="1" spans="1:16380">
      <c r="A232" s="77"/>
      <c r="B232" s="93"/>
      <c r="C232" s="79"/>
      <c r="D232" s="80"/>
      <c r="E232" s="63"/>
      <c r="F232" s="41"/>
      <c r="G232" s="34"/>
      <c r="H232" s="34"/>
      <c r="I232" s="75"/>
      <c r="XEZ232" s="1"/>
    </row>
    <row r="233" s="18" customFormat="1" hidden="1" customHeight="1" spans="1:16380">
      <c r="A233" s="77"/>
      <c r="B233" s="93"/>
      <c r="C233" s="79"/>
      <c r="D233" s="80"/>
      <c r="E233" s="63"/>
      <c r="F233" s="41"/>
      <c r="G233" s="34"/>
      <c r="H233" s="34"/>
      <c r="I233" s="75"/>
      <c r="XEZ233" s="1"/>
    </row>
    <row r="234" s="18" customFormat="1" hidden="1" customHeight="1" spans="1:16380">
      <c r="A234" s="77"/>
      <c r="B234" s="93"/>
      <c r="C234" s="79"/>
      <c r="D234" s="80"/>
      <c r="E234" s="63"/>
      <c r="F234" s="41"/>
      <c r="G234" s="34"/>
      <c r="H234" s="34"/>
      <c r="I234" s="75"/>
      <c r="XEZ234" s="1"/>
    </row>
    <row r="235" s="18" customFormat="1" hidden="1" customHeight="1" spans="1:16380">
      <c r="A235" s="77"/>
      <c r="B235" s="78"/>
      <c r="C235" s="79"/>
      <c r="D235" s="80"/>
      <c r="E235" s="63"/>
      <c r="F235" s="41"/>
      <c r="G235" s="34"/>
      <c r="H235" s="34"/>
      <c r="I235" s="75"/>
      <c r="XEZ235" s="1"/>
    </row>
    <row r="236" s="18" customFormat="1" hidden="1" customHeight="1" spans="1:16380">
      <c r="A236" s="77"/>
      <c r="B236" s="78"/>
      <c r="C236" s="79"/>
      <c r="D236" s="80"/>
      <c r="E236" s="63"/>
      <c r="F236" s="41"/>
      <c r="G236" s="34"/>
      <c r="H236" s="34"/>
      <c r="I236" s="75"/>
      <c r="XEZ236" s="1"/>
    </row>
    <row r="237" s="18" customFormat="1" hidden="1" customHeight="1" spans="1:16380">
      <c r="A237" s="77"/>
      <c r="B237" s="78"/>
      <c r="C237" s="79"/>
      <c r="D237" s="80"/>
      <c r="E237" s="63"/>
      <c r="F237" s="41"/>
      <c r="G237" s="34"/>
      <c r="H237" s="34"/>
      <c r="I237" s="75"/>
      <c r="XEZ237" s="1"/>
    </row>
    <row r="238" s="18" customFormat="1" hidden="1" customHeight="1" spans="1:16380">
      <c r="A238" s="77"/>
      <c r="B238" s="78"/>
      <c r="C238" s="79"/>
      <c r="D238" s="80"/>
      <c r="E238" s="63"/>
      <c r="F238" s="41"/>
      <c r="G238" s="34"/>
      <c r="H238" s="34"/>
      <c r="I238" s="75"/>
      <c r="XEZ238" s="1"/>
    </row>
    <row r="239" s="18" customFormat="1" hidden="1" customHeight="1" spans="1:16380">
      <c r="A239" s="77"/>
      <c r="B239" s="78"/>
      <c r="C239" s="79"/>
      <c r="D239" s="80"/>
      <c r="E239" s="63"/>
      <c r="F239" s="41"/>
      <c r="G239" s="34"/>
      <c r="H239" s="34"/>
      <c r="I239" s="75"/>
      <c r="XEZ239" s="1"/>
    </row>
    <row r="240" s="18" customFormat="1" hidden="1" customHeight="1" spans="1:16380">
      <c r="A240" s="77"/>
      <c r="B240" s="78"/>
      <c r="C240" s="79"/>
      <c r="D240" s="80"/>
      <c r="E240" s="63"/>
      <c r="F240" s="41"/>
      <c r="G240" s="34"/>
      <c r="H240" s="34"/>
      <c r="I240" s="75"/>
      <c r="XEZ240" s="1"/>
    </row>
    <row r="241" s="18" customFormat="1" hidden="1" customHeight="1" spans="1:16380">
      <c r="A241" s="77"/>
      <c r="B241" s="78"/>
      <c r="C241" s="79"/>
      <c r="D241" s="80"/>
      <c r="E241" s="63"/>
      <c r="F241" s="41"/>
      <c r="G241" s="34"/>
      <c r="H241" s="34"/>
      <c r="I241" s="75"/>
      <c r="XEZ241" s="1"/>
    </row>
    <row r="242" s="18" customFormat="1" hidden="1" customHeight="1" spans="1:16380">
      <c r="A242" s="77"/>
      <c r="B242" s="78"/>
      <c r="C242" s="79"/>
      <c r="D242" s="80"/>
      <c r="E242" s="63"/>
      <c r="F242" s="41"/>
      <c r="G242" s="34"/>
      <c r="H242" s="34"/>
      <c r="I242" s="75"/>
      <c r="XEZ242" s="1"/>
    </row>
    <row r="243" s="18" customFormat="1" hidden="1" customHeight="1" spans="1:16380">
      <c r="A243" s="77"/>
      <c r="B243" s="78"/>
      <c r="C243" s="79"/>
      <c r="D243" s="94"/>
      <c r="E243" s="63"/>
      <c r="F243" s="40"/>
      <c r="G243" s="34"/>
      <c r="H243" s="34"/>
      <c r="I243" s="75"/>
      <c r="XEZ243" s="1"/>
    </row>
    <row r="244" s="18" customFormat="1" hidden="1" customHeight="1" spans="1:16380">
      <c r="A244" s="77"/>
      <c r="B244" s="78"/>
      <c r="C244" s="79"/>
      <c r="D244" s="94"/>
      <c r="E244" s="63"/>
      <c r="F244" s="40"/>
      <c r="G244" s="34"/>
      <c r="H244" s="34"/>
      <c r="I244" s="75"/>
      <c r="XEZ244" s="1"/>
    </row>
    <row r="245" s="18" customFormat="1" hidden="1" customHeight="1" spans="1:16380">
      <c r="A245" s="77"/>
      <c r="B245" s="78"/>
      <c r="C245" s="79"/>
      <c r="D245" s="94"/>
      <c r="E245" s="63"/>
      <c r="F245" s="40"/>
      <c r="G245" s="34"/>
      <c r="H245" s="34"/>
      <c r="I245" s="75"/>
      <c r="XEZ245" s="1"/>
    </row>
    <row r="246" s="18" customFormat="1" hidden="1" customHeight="1" spans="1:16380">
      <c r="A246" s="77"/>
      <c r="B246" s="78"/>
      <c r="C246" s="79"/>
      <c r="D246" s="94"/>
      <c r="E246" s="63"/>
      <c r="F246" s="40"/>
      <c r="G246" s="34"/>
      <c r="H246" s="34"/>
      <c r="I246" s="75"/>
      <c r="XEZ246" s="1"/>
    </row>
    <row r="247" s="18" customFormat="1" hidden="1" customHeight="1" spans="1:16380">
      <c r="A247" s="77"/>
      <c r="B247" s="78"/>
      <c r="C247" s="79"/>
      <c r="D247" s="94"/>
      <c r="E247" s="63"/>
      <c r="F247" s="40"/>
      <c r="G247" s="34"/>
      <c r="H247" s="34"/>
      <c r="I247" s="75"/>
      <c r="XEZ247" s="1"/>
    </row>
    <row r="248" s="18" customFormat="1" hidden="1" customHeight="1" spans="1:16380">
      <c r="A248" s="77"/>
      <c r="B248" s="78"/>
      <c r="C248" s="79"/>
      <c r="D248" s="94"/>
      <c r="E248" s="63"/>
      <c r="F248" s="40"/>
      <c r="G248" s="34"/>
      <c r="H248" s="34"/>
      <c r="I248" s="75"/>
      <c r="XEZ248" s="1"/>
    </row>
    <row r="249" s="18" customFormat="1" hidden="1" customHeight="1" spans="1:16380">
      <c r="A249" s="77"/>
      <c r="B249" s="78"/>
      <c r="C249" s="79"/>
      <c r="D249" s="94"/>
      <c r="E249" s="63"/>
      <c r="F249" s="40"/>
      <c r="G249" s="34"/>
      <c r="H249" s="34"/>
      <c r="I249" s="75"/>
      <c r="XEZ249" s="1"/>
    </row>
    <row r="250" s="18" customFormat="1" hidden="1" customHeight="1" spans="1:16380">
      <c r="A250" s="77"/>
      <c r="B250" s="78"/>
      <c r="C250" s="79"/>
      <c r="D250" s="94"/>
      <c r="E250" s="63"/>
      <c r="F250" s="40"/>
      <c r="G250" s="34"/>
      <c r="H250" s="34"/>
      <c r="I250" s="75"/>
      <c r="XEZ250" s="1"/>
    </row>
    <row r="251" s="18" customFormat="1" hidden="1" customHeight="1" spans="1:16380">
      <c r="A251" s="32" t="s">
        <v>107</v>
      </c>
      <c r="B251" s="86"/>
      <c r="C251" s="87"/>
      <c r="D251" s="95"/>
      <c r="E251" s="96">
        <f>SUM(F225:F250)</f>
        <v>0</v>
      </c>
      <c r="F251" s="58" t="s">
        <v>33</v>
      </c>
      <c r="G251" s="82"/>
      <c r="I251" s="84"/>
      <c r="XEZ251" s="1"/>
    </row>
    <row r="252" s="18" customFormat="1" ht="32" hidden="1" customHeight="1" spans="1:16380">
      <c r="A252" s="21" t="s">
        <v>0</v>
      </c>
      <c r="B252" s="22"/>
      <c r="C252" s="22"/>
      <c r="D252" s="22"/>
      <c r="E252" s="23"/>
      <c r="F252" s="23"/>
      <c r="G252" s="82"/>
      <c r="I252" s="84"/>
      <c r="XEZ252" s="1"/>
    </row>
    <row r="253" s="18" customFormat="1" hidden="1" customHeight="1" spans="1:16380">
      <c r="A253" s="24" t="s">
        <v>98</v>
      </c>
      <c r="B253" s="25"/>
      <c r="C253" s="26"/>
      <c r="D253" s="26"/>
      <c r="E253" s="27" t="s">
        <v>2</v>
      </c>
      <c r="F253" s="27"/>
      <c r="G253" s="82"/>
      <c r="I253" s="84"/>
      <c r="XEZ253" s="1"/>
    </row>
    <row r="254" s="18" customFormat="1" hidden="1" customHeight="1" spans="1:16380">
      <c r="A254" s="83" t="s">
        <v>108</v>
      </c>
      <c r="B254" s="29"/>
      <c r="C254" s="28"/>
      <c r="D254" s="28"/>
      <c r="E254" s="28"/>
      <c r="F254" s="28"/>
      <c r="G254" s="82"/>
      <c r="I254" s="84"/>
      <c r="XEZ254" s="1"/>
    </row>
    <row r="255" s="18" customFormat="1" hidden="1" customHeight="1" spans="1:16380">
      <c r="A255" s="32" t="s">
        <v>5</v>
      </c>
      <c r="B255" s="33" t="s">
        <v>35</v>
      </c>
      <c r="C255" s="33" t="s">
        <v>7</v>
      </c>
      <c r="D255" s="33" t="s">
        <v>8</v>
      </c>
      <c r="E255" s="33" t="s">
        <v>9</v>
      </c>
      <c r="F255" s="33" t="s">
        <v>10</v>
      </c>
      <c r="G255" s="82"/>
      <c r="I255" s="84"/>
      <c r="XEZ255" s="1"/>
    </row>
    <row r="256" s="18" customFormat="1" ht="19" hidden="1" customHeight="1" spans="1:16380">
      <c r="A256" s="59"/>
      <c r="B256" s="90"/>
      <c r="C256" s="59"/>
      <c r="D256" s="61"/>
      <c r="E256" s="76"/>
      <c r="F256" s="33"/>
      <c r="G256" s="82"/>
      <c r="I256" s="84"/>
      <c r="XEZ256" s="1"/>
    </row>
    <row r="257" s="18" customFormat="1" hidden="1" customHeight="1" spans="1:16380">
      <c r="A257" s="59"/>
      <c r="B257" s="90"/>
      <c r="C257" s="59"/>
      <c r="D257" s="61"/>
      <c r="E257" s="62"/>
      <c r="F257" s="41"/>
      <c r="G257" s="82"/>
      <c r="I257" s="84"/>
      <c r="XEZ257" s="1"/>
    </row>
    <row r="258" s="18" customFormat="1" hidden="1" customHeight="1" spans="1:16380">
      <c r="A258" s="35"/>
      <c r="B258" s="91"/>
      <c r="C258" s="35"/>
      <c r="D258" s="61"/>
      <c r="E258" s="76"/>
      <c r="F258" s="41"/>
      <c r="G258" s="82"/>
      <c r="I258" s="84"/>
      <c r="XEZ258" s="1"/>
    </row>
    <row r="259" s="18" customFormat="1" hidden="1" customHeight="1" spans="1:16380">
      <c r="A259" s="35"/>
      <c r="B259" s="91"/>
      <c r="C259" s="35"/>
      <c r="D259" s="61"/>
      <c r="E259" s="76"/>
      <c r="F259" s="41"/>
      <c r="G259" s="82"/>
      <c r="I259" s="84"/>
      <c r="XEZ259" s="1"/>
    </row>
    <row r="260" s="18" customFormat="1" hidden="1" customHeight="1" spans="1:16380">
      <c r="A260" s="35"/>
      <c r="B260" s="91"/>
      <c r="C260" s="35"/>
      <c r="D260" s="61"/>
      <c r="E260" s="76"/>
      <c r="F260" s="41"/>
      <c r="G260" s="82"/>
      <c r="I260" s="84"/>
      <c r="XEZ260" s="1"/>
    </row>
    <row r="261" s="18" customFormat="1" hidden="1" customHeight="1" spans="1:16380">
      <c r="A261" s="77"/>
      <c r="B261" s="93"/>
      <c r="C261" s="79"/>
      <c r="D261" s="80"/>
      <c r="E261" s="63"/>
      <c r="F261" s="41"/>
      <c r="G261" s="82"/>
      <c r="I261" s="84"/>
      <c r="XEZ261" s="1"/>
    </row>
    <row r="262" s="18" customFormat="1" hidden="1" customHeight="1" spans="1:16380">
      <c r="A262" s="77"/>
      <c r="B262" s="93"/>
      <c r="C262" s="79"/>
      <c r="D262" s="80"/>
      <c r="E262" s="63"/>
      <c r="F262" s="41"/>
      <c r="G262" s="82"/>
      <c r="I262" s="84"/>
      <c r="XEZ262" s="1"/>
    </row>
    <row r="263" s="18" customFormat="1" hidden="1" customHeight="1" spans="1:16380">
      <c r="A263" s="77"/>
      <c r="B263" s="93"/>
      <c r="C263" s="79"/>
      <c r="D263" s="80"/>
      <c r="E263" s="63"/>
      <c r="F263" s="41"/>
      <c r="G263" s="82"/>
      <c r="I263" s="84"/>
      <c r="XEZ263" s="1"/>
    </row>
    <row r="264" s="18" customFormat="1" hidden="1" customHeight="1" spans="1:16380">
      <c r="A264" s="77"/>
      <c r="B264" s="93"/>
      <c r="C264" s="79"/>
      <c r="D264" s="80"/>
      <c r="E264" s="63"/>
      <c r="F264" s="41"/>
      <c r="G264" s="82"/>
      <c r="I264" s="84"/>
      <c r="XEZ264" s="1"/>
    </row>
    <row r="265" s="18" customFormat="1" hidden="1" customHeight="1" spans="1:16380">
      <c r="A265" s="77"/>
      <c r="B265" s="93"/>
      <c r="C265" s="79"/>
      <c r="D265" s="80"/>
      <c r="E265" s="63"/>
      <c r="F265" s="41"/>
      <c r="G265" s="82"/>
      <c r="I265" s="84"/>
      <c r="XEZ265" s="1"/>
    </row>
    <row r="266" s="18" customFormat="1" hidden="1" customHeight="1" spans="1:16380">
      <c r="A266" s="77"/>
      <c r="B266" s="78"/>
      <c r="C266" s="79"/>
      <c r="D266" s="80"/>
      <c r="E266" s="63"/>
      <c r="F266" s="41"/>
      <c r="G266" s="82"/>
      <c r="I266" s="84"/>
      <c r="XEZ266" s="1"/>
    </row>
    <row r="267" s="18" customFormat="1" hidden="1" customHeight="1" spans="1:16380">
      <c r="A267" s="77"/>
      <c r="B267" s="78"/>
      <c r="C267" s="79"/>
      <c r="D267" s="80"/>
      <c r="E267" s="63"/>
      <c r="F267" s="41"/>
      <c r="G267" s="82"/>
      <c r="I267" s="84"/>
      <c r="XEZ267" s="1"/>
    </row>
    <row r="268" s="18" customFormat="1" hidden="1" customHeight="1" spans="1:16380">
      <c r="A268" s="77"/>
      <c r="B268" s="78"/>
      <c r="C268" s="79"/>
      <c r="D268" s="80"/>
      <c r="E268" s="63"/>
      <c r="F268" s="41"/>
      <c r="G268" s="82"/>
      <c r="I268" s="84"/>
      <c r="XEZ268" s="1"/>
    </row>
    <row r="269" s="18" customFormat="1" hidden="1" customHeight="1" spans="1:16380">
      <c r="A269" s="77"/>
      <c r="B269" s="78"/>
      <c r="C269" s="79"/>
      <c r="D269" s="80"/>
      <c r="E269" s="63"/>
      <c r="F269" s="41"/>
      <c r="G269" s="82"/>
      <c r="I269" s="84"/>
      <c r="XEZ269" s="1"/>
    </row>
    <row r="270" s="18" customFormat="1" hidden="1" customHeight="1" spans="1:16380">
      <c r="A270" s="77"/>
      <c r="B270" s="78"/>
      <c r="C270" s="79"/>
      <c r="D270" s="80"/>
      <c r="E270" s="63"/>
      <c r="F270" s="41"/>
      <c r="G270" s="82"/>
      <c r="I270" s="84"/>
      <c r="XEZ270" s="1"/>
    </row>
    <row r="271" s="18" customFormat="1" hidden="1" customHeight="1" spans="1:16380">
      <c r="A271" s="77"/>
      <c r="B271" s="78"/>
      <c r="C271" s="79"/>
      <c r="D271" s="80"/>
      <c r="E271" s="63"/>
      <c r="F271" s="41"/>
      <c r="G271" s="82"/>
      <c r="I271" s="84"/>
      <c r="XEZ271" s="1"/>
    </row>
    <row r="272" s="18" customFormat="1" hidden="1" customHeight="1" spans="1:16380">
      <c r="A272" s="77"/>
      <c r="B272" s="78"/>
      <c r="C272" s="79"/>
      <c r="D272" s="80"/>
      <c r="E272" s="63"/>
      <c r="F272" s="41"/>
      <c r="G272" s="82"/>
      <c r="I272" s="84"/>
      <c r="XEZ272" s="1"/>
    </row>
    <row r="273" s="18" customFormat="1" hidden="1" customHeight="1" spans="1:16380">
      <c r="A273" s="77"/>
      <c r="B273" s="78"/>
      <c r="C273" s="79"/>
      <c r="D273" s="80"/>
      <c r="E273" s="63"/>
      <c r="F273" s="41"/>
      <c r="G273" s="82"/>
      <c r="I273" s="84"/>
      <c r="XEZ273" s="1"/>
    </row>
    <row r="274" s="18" customFormat="1" hidden="1" customHeight="1" spans="1:16380">
      <c r="A274" s="77"/>
      <c r="B274" s="78"/>
      <c r="C274" s="79"/>
      <c r="D274" s="94"/>
      <c r="E274" s="63"/>
      <c r="F274" s="40"/>
      <c r="G274" s="82"/>
      <c r="I274" s="84"/>
      <c r="XEZ274" s="1"/>
    </row>
    <row r="275" s="18" customFormat="1" hidden="1" customHeight="1" spans="1:16380">
      <c r="A275" s="77"/>
      <c r="B275" s="78"/>
      <c r="C275" s="79"/>
      <c r="D275" s="94"/>
      <c r="E275" s="63"/>
      <c r="F275" s="40"/>
      <c r="G275" s="82"/>
      <c r="I275" s="84"/>
      <c r="XEZ275" s="1"/>
    </row>
    <row r="276" s="18" customFormat="1" hidden="1" customHeight="1" spans="1:16380">
      <c r="A276" s="77"/>
      <c r="B276" s="78"/>
      <c r="C276" s="79"/>
      <c r="D276" s="94"/>
      <c r="E276" s="63"/>
      <c r="F276" s="40"/>
      <c r="G276" s="82"/>
      <c r="I276" s="84"/>
      <c r="XEZ276" s="1"/>
    </row>
    <row r="277" s="18" customFormat="1" hidden="1" customHeight="1" spans="1:16380">
      <c r="A277" s="77"/>
      <c r="B277" s="78"/>
      <c r="C277" s="79"/>
      <c r="D277" s="94"/>
      <c r="E277" s="63"/>
      <c r="F277" s="40"/>
      <c r="G277" s="82"/>
      <c r="I277" s="84"/>
      <c r="XEZ277" s="1"/>
    </row>
    <row r="278" s="18" customFormat="1" hidden="1" customHeight="1" spans="1:16380">
      <c r="A278" s="77"/>
      <c r="B278" s="78"/>
      <c r="C278" s="79"/>
      <c r="D278" s="94"/>
      <c r="E278" s="63"/>
      <c r="F278" s="40"/>
      <c r="G278" s="82"/>
      <c r="I278" s="84"/>
      <c r="XEZ278" s="1"/>
    </row>
    <row r="279" s="18" customFormat="1" hidden="1" customHeight="1" spans="1:16380">
      <c r="A279" s="77"/>
      <c r="B279" s="78"/>
      <c r="C279" s="79"/>
      <c r="D279" s="94"/>
      <c r="E279" s="63"/>
      <c r="F279" s="40"/>
      <c r="G279" s="82"/>
      <c r="I279" s="84"/>
      <c r="XEZ279" s="1"/>
    </row>
    <row r="280" s="18" customFormat="1" hidden="1" customHeight="1" spans="1:16380">
      <c r="A280" s="77"/>
      <c r="B280" s="78"/>
      <c r="C280" s="79"/>
      <c r="D280" s="94"/>
      <c r="E280" s="63"/>
      <c r="F280" s="40"/>
      <c r="G280" s="82"/>
      <c r="I280" s="84"/>
      <c r="XEZ280" s="1"/>
    </row>
    <row r="281" s="18" customFormat="1" hidden="1" customHeight="1" spans="1:16380">
      <c r="A281" s="77"/>
      <c r="B281" s="78"/>
      <c r="C281" s="79"/>
      <c r="D281" s="94"/>
      <c r="E281" s="63"/>
      <c r="F281" s="40"/>
      <c r="G281" s="82"/>
      <c r="I281" s="84"/>
      <c r="XEZ281" s="1"/>
    </row>
    <row r="282" s="18" customFormat="1" hidden="1" customHeight="1" spans="1:16380">
      <c r="A282" s="77"/>
      <c r="B282" s="78"/>
      <c r="C282" s="79"/>
      <c r="D282" s="94"/>
      <c r="E282" s="63"/>
      <c r="F282" s="40"/>
      <c r="G282" s="82"/>
      <c r="I282" s="84"/>
      <c r="XEZ282" s="1"/>
    </row>
    <row r="283" s="18" customFormat="1" hidden="1" customHeight="1" spans="1:16380">
      <c r="A283" s="85" t="s">
        <v>109</v>
      </c>
      <c r="B283" s="86"/>
      <c r="C283" s="87"/>
      <c r="D283" s="87"/>
      <c r="E283" s="88">
        <f>SUM(F256:F282)</f>
        <v>0</v>
      </c>
      <c r="F283" s="89" t="s">
        <v>33</v>
      </c>
      <c r="G283" s="82"/>
      <c r="I283" s="84"/>
      <c r="XEZ283" s="1"/>
    </row>
  </sheetData>
  <sheetProtection password="CE16" sheet="1" selectLockedCells="1" objects="1"/>
  <mergeCells count="48">
    <mergeCell ref="A1:F1"/>
    <mergeCell ref="A2:D2"/>
    <mergeCell ref="E2:F2"/>
    <mergeCell ref="A3:F3"/>
    <mergeCell ref="G3:I3"/>
    <mergeCell ref="A31:D31"/>
    <mergeCell ref="A32:F32"/>
    <mergeCell ref="A33:D33"/>
    <mergeCell ref="E33:F33"/>
    <mergeCell ref="A34:F34"/>
    <mergeCell ref="G34:I34"/>
    <mergeCell ref="A62:D62"/>
    <mergeCell ref="A64:F64"/>
    <mergeCell ref="A65:D65"/>
    <mergeCell ref="E65:F65"/>
    <mergeCell ref="A66:F66"/>
    <mergeCell ref="G66:I66"/>
    <mergeCell ref="A93:D93"/>
    <mergeCell ref="A94:F94"/>
    <mergeCell ref="A95:D95"/>
    <mergeCell ref="E95:F95"/>
    <mergeCell ref="A96:F96"/>
    <mergeCell ref="A126:F126"/>
    <mergeCell ref="A127:D127"/>
    <mergeCell ref="E127:F127"/>
    <mergeCell ref="A128:F128"/>
    <mergeCell ref="A158:F158"/>
    <mergeCell ref="A159:D159"/>
    <mergeCell ref="E159:F159"/>
    <mergeCell ref="A160:F160"/>
    <mergeCell ref="A189:D189"/>
    <mergeCell ref="A190:F190"/>
    <mergeCell ref="A191:D191"/>
    <mergeCell ref="E191:F191"/>
    <mergeCell ref="A192:F192"/>
    <mergeCell ref="G192:I192"/>
    <mergeCell ref="A220:D220"/>
    <mergeCell ref="A221:F221"/>
    <mergeCell ref="A222:D222"/>
    <mergeCell ref="E222:F222"/>
    <mergeCell ref="A223:F223"/>
    <mergeCell ref="G223:I223"/>
    <mergeCell ref="A251:D251"/>
    <mergeCell ref="A252:F252"/>
    <mergeCell ref="A253:D253"/>
    <mergeCell ref="E253:F253"/>
    <mergeCell ref="A254:F254"/>
    <mergeCell ref="A283:D283"/>
  </mergeCells>
  <conditionalFormatting sqref="E12">
    <cfRule type="cellIs" priority="13" operator="between">
      <formula>#REF!</formula>
      <formula>#REF!</formula>
    </cfRule>
    <cfRule type="cellIs" dxfId="0" priority="14" operator="between">
      <formula>#REF!</formula>
      <formula>#REF!</formula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E38">
    <cfRule type="cellIs" priority="28" operator="between">
      <formula>#REF!</formula>
      <formula>#REF!</formula>
    </cfRule>
    <cfRule type="cellIs" dxfId="0" priority="29" operator="between">
      <formula>#REF!</formula>
      <formula>#REF!</formula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E41">
    <cfRule type="colorScale" priority="12">
      <colorScale>
        <cfvo type="min"/>
        <cfvo type="max"/>
        <color rgb="FFFF7128"/>
        <color rgb="FFFFEF9C"/>
      </colorScale>
    </cfRule>
    <cfRule type="cellIs" dxfId="0" priority="11" operator="between">
      <formula>#REF!</formula>
      <formula>#REF!</formula>
    </cfRule>
    <cfRule type="cellIs" priority="10" operator="between">
      <formula>#REF!</formula>
      <formula>#REF!</formula>
    </cfRule>
  </conditionalFormatting>
  <conditionalFormatting sqref="E44">
    <cfRule type="colorScale" priority="9">
      <colorScale>
        <cfvo type="min"/>
        <cfvo type="max"/>
        <color rgb="FFFF7128"/>
        <color rgb="FFFFEF9C"/>
      </colorScale>
    </cfRule>
    <cfRule type="cellIs" dxfId="0" priority="8" operator="between">
      <formula>#REF!</formula>
      <formula>#REF!</formula>
    </cfRule>
    <cfRule type="cellIs" priority="7" operator="between">
      <formula>#REF!</formula>
      <formula>#REF!</formula>
    </cfRule>
  </conditionalFormatting>
  <conditionalFormatting sqref="E196">
    <cfRule type="colorScale" priority="6">
      <colorScale>
        <cfvo type="min"/>
        <cfvo type="max"/>
        <color rgb="FFFF7128"/>
        <color rgb="FFFFEF9C"/>
      </colorScale>
    </cfRule>
    <cfRule type="cellIs" dxfId="0" priority="5" operator="between">
      <formula>#REF!</formula>
      <formula>#REF!</formula>
    </cfRule>
    <cfRule type="cellIs" priority="4" operator="between">
      <formula>#REF!</formula>
      <formula>#REF!</formula>
    </cfRule>
  </conditionalFormatting>
  <conditionalFormatting sqref="E227">
    <cfRule type="cellIs" priority="19" operator="between">
      <formula>#REF!</formula>
      <formula>#REF!</formula>
    </cfRule>
    <cfRule type="cellIs" dxfId="0" priority="20" operator="between">
      <formula>#REF!</formula>
      <formula>#REF!</formula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E198:E199">
    <cfRule type="colorScale" priority="3">
      <colorScale>
        <cfvo type="min"/>
        <cfvo type="max"/>
        <color rgb="FFFF7128"/>
        <color rgb="FFFFEF9C"/>
      </colorScale>
    </cfRule>
    <cfRule type="cellIs" dxfId="0" priority="2" operator="between">
      <formula>#REF!</formula>
      <formula>#REF!</formula>
    </cfRule>
    <cfRule type="cellIs" priority="1" operator="between">
      <formula>#REF!</formula>
      <formula>#REF!</formula>
    </cfRule>
  </conditionalFormatting>
  <conditionalFormatting sqref="E229:E230">
    <cfRule type="cellIs" priority="16" operator="between">
      <formula>#REF!</formula>
      <formula>#REF!</formula>
    </cfRule>
    <cfRule type="cellIs" dxfId="0" priority="17" operator="between">
      <formula>#REF!</formula>
      <formula>#REF!</formula>
    </cfRule>
    <cfRule type="colorScale" priority="18">
      <colorScale>
        <cfvo type="min"/>
        <cfvo type="max"/>
        <color rgb="FFFF7128"/>
        <color rgb="FFFFEF9C"/>
      </colorScale>
    </cfRule>
  </conditionalFormatting>
  <pageMargins left="0.751388888888889" right="0.751388888888889" top="1" bottom="1.393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="130" zoomScaleNormal="100" topLeftCell="A5" workbookViewId="0">
      <selection activeCell="A7" sqref="$A1:$XFD1048576"/>
    </sheetView>
  </sheetViews>
  <sheetFormatPr defaultColWidth="9" defaultRowHeight="20.25" customHeight="1" outlineLevelCol="5"/>
  <cols>
    <col min="1" max="1" width="9" style="1" customWidth="1"/>
    <col min="2" max="2" width="34.375" style="1" customWidth="1"/>
    <col min="3" max="3" width="7.5" style="2" customWidth="1"/>
    <col min="4" max="4" width="10" style="2" customWidth="1"/>
    <col min="5" max="5" width="11.6" style="1"/>
    <col min="6" max="6" width="10.5" style="1" customWidth="1"/>
    <col min="7" max="7" width="9.25" style="1"/>
    <col min="8" max="8" width="9" style="1"/>
    <col min="9" max="9" width="11.25" style="1" customWidth="1"/>
    <col min="10" max="16384" width="9" style="1"/>
  </cols>
  <sheetData>
    <row r="1" ht="28" customHeight="1" spans="1:6">
      <c r="A1" s="3" t="s">
        <v>110</v>
      </c>
      <c r="B1" s="3"/>
      <c r="C1" s="4"/>
      <c r="D1" s="5"/>
      <c r="E1" s="6"/>
      <c r="F1" s="6"/>
    </row>
    <row r="2" ht="28" customHeight="1" spans="1:6">
      <c r="A2" s="3" t="s">
        <v>111</v>
      </c>
      <c r="B2" s="3"/>
      <c r="C2" s="4"/>
      <c r="D2" s="5"/>
      <c r="E2" s="6"/>
      <c r="F2" s="6"/>
    </row>
    <row r="3" ht="28" customHeight="1" spans="1:6">
      <c r="A3" s="3" t="s">
        <v>112</v>
      </c>
      <c r="B3" s="3"/>
      <c r="C3" s="4"/>
      <c r="D3" s="5"/>
      <c r="E3" s="6"/>
      <c r="F3" s="6"/>
    </row>
    <row r="4" ht="28" customHeight="1" spans="1:6">
      <c r="A4" s="3" t="s">
        <v>113</v>
      </c>
      <c r="B4" s="3"/>
      <c r="C4" s="4"/>
      <c r="D4" s="5"/>
      <c r="E4" s="6"/>
      <c r="F4" s="6"/>
    </row>
    <row r="5" ht="47" customHeight="1" spans="1:6">
      <c r="A5" s="7" t="s">
        <v>114</v>
      </c>
      <c r="B5" s="8"/>
      <c r="C5" s="8"/>
      <c r="D5" s="8"/>
      <c r="E5" s="9"/>
      <c r="F5" s="9"/>
    </row>
    <row r="6" customHeight="1" spans="1:6">
      <c r="A6" s="10" t="s">
        <v>1</v>
      </c>
      <c r="B6" s="11"/>
      <c r="C6" s="12"/>
      <c r="D6" s="12"/>
      <c r="E6" s="13"/>
      <c r="F6" s="13"/>
    </row>
    <row r="7" ht="33" customHeight="1" spans="1:6">
      <c r="A7" s="14" t="s">
        <v>115</v>
      </c>
      <c r="B7" s="15" t="s">
        <v>116</v>
      </c>
      <c r="C7" s="14" t="s">
        <v>117</v>
      </c>
      <c r="D7" s="14"/>
      <c r="E7" s="16"/>
      <c r="F7" s="16" t="s">
        <v>118</v>
      </c>
    </row>
    <row r="8" ht="33" customHeight="1" spans="1:6">
      <c r="A8" s="14">
        <v>1</v>
      </c>
      <c r="B8" s="14">
        <v>100</v>
      </c>
      <c r="C8" s="14" t="s">
        <v>119</v>
      </c>
      <c r="D8" s="14"/>
      <c r="E8" s="16"/>
      <c r="F8" s="16">
        <f>龙水村!E31</f>
        <v>16968</v>
      </c>
    </row>
    <row r="9" ht="33" customHeight="1" spans="1:6">
      <c r="A9" s="14">
        <v>2</v>
      </c>
      <c r="B9" s="14">
        <v>200</v>
      </c>
      <c r="C9" s="14" t="s">
        <v>120</v>
      </c>
      <c r="D9" s="14"/>
      <c r="E9" s="16"/>
      <c r="F9" s="16">
        <f>龙水村!E62</f>
        <v>0</v>
      </c>
    </row>
    <row r="10" ht="33" customHeight="1" spans="1:6">
      <c r="A10" s="14">
        <v>3</v>
      </c>
      <c r="B10" s="14">
        <v>300</v>
      </c>
      <c r="C10" s="14" t="s">
        <v>121</v>
      </c>
      <c r="D10" s="14"/>
      <c r="E10" s="16"/>
      <c r="F10" s="16">
        <f>龙水村!E93</f>
        <v>0</v>
      </c>
    </row>
    <row r="11" ht="33" customHeight="1" spans="1:6">
      <c r="A11" s="14">
        <v>4</v>
      </c>
      <c r="B11" s="14">
        <v>400</v>
      </c>
      <c r="C11" s="15" t="s">
        <v>122</v>
      </c>
      <c r="D11" s="14"/>
      <c r="E11" s="16"/>
      <c r="F11" s="16">
        <f>龙水村!E189</f>
        <v>0</v>
      </c>
    </row>
    <row r="12" ht="33" customHeight="1" spans="1:6">
      <c r="A12" s="14">
        <v>5</v>
      </c>
      <c r="B12" s="14">
        <v>500</v>
      </c>
      <c r="C12" s="15" t="s">
        <v>123</v>
      </c>
      <c r="D12" s="14"/>
      <c r="E12" s="16"/>
      <c r="F12" s="16">
        <f>龙水村!E220</f>
        <v>0</v>
      </c>
    </row>
    <row r="13" ht="33" customHeight="1" spans="1:6">
      <c r="A13" s="14">
        <v>6</v>
      </c>
      <c r="B13" s="14">
        <v>600</v>
      </c>
      <c r="C13" s="15" t="s">
        <v>124</v>
      </c>
      <c r="D13" s="14"/>
      <c r="E13" s="16"/>
      <c r="F13" s="16">
        <f>龙水村!E251</f>
        <v>0</v>
      </c>
    </row>
    <row r="14" ht="33" customHeight="1" spans="1:6">
      <c r="A14" s="14">
        <v>7</v>
      </c>
      <c r="B14" s="14">
        <v>700</v>
      </c>
      <c r="C14" s="14" t="s">
        <v>125</v>
      </c>
      <c r="D14" s="14"/>
      <c r="E14" s="16"/>
      <c r="F14" s="16">
        <f>龙水村!E283</f>
        <v>0</v>
      </c>
    </row>
    <row r="15" ht="33" customHeight="1" spans="1:6">
      <c r="A15" s="14">
        <v>8</v>
      </c>
      <c r="B15" s="14" t="s">
        <v>126</v>
      </c>
      <c r="C15" s="14"/>
      <c r="D15" s="14"/>
      <c r="E15" s="16"/>
      <c r="F15" s="16">
        <f>SUM(F8:F14)</f>
        <v>16968</v>
      </c>
    </row>
    <row r="16" ht="33" customHeight="1" spans="1:6">
      <c r="A16" s="14">
        <v>9</v>
      </c>
      <c r="B16" s="15" t="s">
        <v>127</v>
      </c>
      <c r="C16" s="14"/>
      <c r="D16" s="14"/>
      <c r="E16" s="16"/>
      <c r="F16" s="17"/>
    </row>
    <row r="17" ht="33" customHeight="1" spans="1:6">
      <c r="A17" s="14">
        <v>10</v>
      </c>
      <c r="B17" s="14" t="s">
        <v>128</v>
      </c>
      <c r="C17" s="14"/>
      <c r="D17" s="14"/>
      <c r="E17" s="16"/>
      <c r="F17" s="16">
        <f>SUM(F15:F16)</f>
        <v>16968</v>
      </c>
    </row>
  </sheetData>
  <sheetProtection password="CE16" sheet="1" selectLockedCells="1" objects="1"/>
  <mergeCells count="17">
    <mergeCell ref="A1:C1"/>
    <mergeCell ref="A2:C2"/>
    <mergeCell ref="A3:C3"/>
    <mergeCell ref="A4:C4"/>
    <mergeCell ref="A5:F5"/>
    <mergeCell ref="A6:F6"/>
    <mergeCell ref="C7:E7"/>
    <mergeCell ref="C8:E8"/>
    <mergeCell ref="C9:E9"/>
    <mergeCell ref="C10:E10"/>
    <mergeCell ref="C11:E11"/>
    <mergeCell ref="C12:E12"/>
    <mergeCell ref="C13:E13"/>
    <mergeCell ref="C14:E14"/>
    <mergeCell ref="B15:E15"/>
    <mergeCell ref="B16:E16"/>
    <mergeCell ref="B17:E17"/>
  </mergeCells>
  <printOptions horizontalCentered="1"/>
  <pageMargins left="0.590277777777778" right="0.275" top="1" bottom="1.77152777777778" header="0.5" footer="0.5"/>
  <pageSetup paperSize="9" orientation="portrait" horizontalDpi="600"/>
  <headerFooter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龙水村</vt:lpstr>
      <vt:lpstr>投标报价汇总表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A瑜</cp:lastModifiedBy>
  <dcterms:created xsi:type="dcterms:W3CDTF">2020-08-20T08:25:00Z</dcterms:created>
  <dcterms:modified xsi:type="dcterms:W3CDTF">2024-11-01T02:36:51Z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33AFD83A82FC4564BD9883EA4CE17DB1</vt:lpwstr>
  </property>
</Properties>
</file>