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0600"/>
  </bookViews>
  <sheets>
    <sheet name="设备" sheetId="1" r:id="rId1"/>
    <sheet name="综合管线" sheetId="3" r:id="rId2"/>
  </sheets>
  <definedNames>
    <definedName name="_xlnm.Print_Area" localSheetId="0">设备!$A$1:$F$170</definedName>
    <definedName name="_xlnm.Print_Titles" localSheetId="0">设备!$1:$1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<sst xmlns="http://schemas.openxmlformats.org/spreadsheetml/2006/main" count="584" uniqueCount="256">
  <si>
    <t>序号</t>
  </si>
  <si>
    <t>设备名称</t>
  </si>
  <si>
    <t>技术参数</t>
  </si>
  <si>
    <t>单位</t>
  </si>
  <si>
    <t>工程量</t>
  </si>
  <si>
    <t>备注</t>
  </si>
  <si>
    <t>参考品牌</t>
  </si>
  <si>
    <t>一、智能专网系统</t>
  </si>
  <si>
    <t>中心机房设备</t>
  </si>
  <si>
    <t>1)核心设备与班溪一期共用</t>
  </si>
  <si>
    <t>核心交换机</t>
  </si>
  <si>
    <t>为保证系统兼容性，所投板卡需与班溪一期兼容。48端口千兆以太网电接口板卡。</t>
  </si>
  <si>
    <t>台</t>
  </si>
  <si>
    <t>一期已购买</t>
  </si>
  <si>
    <t>为保证系统兼容性，所投板卡需与班溪一期兼容。48端口千兆以太网光接口板卡。</t>
  </si>
  <si>
    <t>2)传输设备网（可视对讲、监控共用）</t>
  </si>
  <si>
    <t>48口千兆交换机</t>
  </si>
  <si>
    <t>交换容量≥335Gbps, 包转发率≥55Mpps，千兆电口≥48个,千兆光口≥4个；
MAC地址表≥16K；
支持MUX VLAN功能，支持基于MAC/协议/IP子网/策略/端口的VLAN；
支持9KV业务端口防雷能力；
支持电口堆叠，</t>
  </si>
  <si>
    <t>华三、华为、锐捷</t>
  </si>
  <si>
    <t>24口千兆交换机</t>
  </si>
  <si>
    <t>交换容量≥330Gbps, 包转发率≥50Mpps，千兆电口≥24个,千兆光口≥4个；
MAC地址表≥16K；
支持MUX VLAN功能，支持基于MAC/协议/IP子网/策略/端口的VLAN；
支持9KV业务端口防雷能力；
支持电口堆叠，</t>
  </si>
  <si>
    <t>8口千兆交换机</t>
  </si>
  <si>
    <t>交换容量≥335Gbps, 包转发率≥25Mpps，千兆电口≥8个,千兆光口≥4个；
MAC地址表≥16K；
支持MUX VLAN功能，支持基于MAC/协议/IP子网/策略/端口的VLAN；
支持9KV业务端口防雷能力；
支持电口堆叠，</t>
  </si>
  <si>
    <t>光模块</t>
  </si>
  <si>
    <t>光模块-eSFP-GE-单模模块(1310nm,10km,LC)</t>
  </si>
  <si>
    <t>汇聚交换机</t>
  </si>
  <si>
    <t>交换容量≥2.4Tbps, 包转发率≥462Mpps,官网有两个技术指标，以小的为准；
千兆光口≥24个，千兆Combo口≥4个，万兆光口≥8，管理网口≥1个，RJ-45consloe口≥1个，Micro USB consloe≥1个；
扩展插槽≥1，支持扩展8端口万端光口；
内置网络运维软件，与下行设备互联实现统一界面管理；
支持VXLAN网关功能，支持Overlay网络虚拟化；
支持横向虚拟化，支持纵向虚拟化；
支持扩展防火墙高性能模块插卡，提供第三方权威机构检测报告；
支持业界领先的10KV业务端口防雷能力，提供官网截图；
支持GE端口聚合，支持10GE端口聚合，支持40G聚合，支持静态、动态和跨设备链路聚合；
支持本地镜像和远程端口镜像PSPAN，同时支持N:4端口镜像；
支持netconf 、OPENFLOW 1.3标准，支持普通模式和Openflow 模式切换，支持多表流水线，支持Group table，支持Meter；
提供官网信息说明实配2个电源插槽，2个风扇插槽，风扇风向可选。</t>
  </si>
  <si>
    <t>二、入侵防范报警系统</t>
  </si>
  <si>
    <t>1)室外周界报警设备</t>
  </si>
  <si>
    <t>周界部分</t>
  </si>
  <si>
    <t>四道单防区控制杆（含底座、控制器）</t>
  </si>
  <si>
    <t>国标铝型材，内含高性能单防区控制模块，含优质不锈钢SUS304底座，可平行或垂直安装</t>
  </si>
  <si>
    <t>套</t>
  </si>
  <si>
    <t>国产优质</t>
  </si>
  <si>
    <t>四道双防区控制杆（含底座、控制器）</t>
  </si>
  <si>
    <t>国标铝型材，内含高性能双防区控制模块，含优质不锈钢SUS304底座，可平行或垂直安装</t>
  </si>
  <si>
    <t>电子围栏控制箱</t>
  </si>
  <si>
    <t>按图</t>
  </si>
  <si>
    <t>电源24V</t>
  </si>
  <si>
    <t>输入AC220V,输出直流24V2A</t>
  </si>
  <si>
    <t>只</t>
  </si>
  <si>
    <t>避雷器</t>
  </si>
  <si>
    <t>氧化锌、复合材料</t>
  </si>
  <si>
    <t>中间支撑杆（含底座）</t>
  </si>
  <si>
    <t>铝合金材质，有防锈和耐腐蚀措施,坚固、美观，安装角度可调，含固定件及底座</t>
  </si>
  <si>
    <t>终端受力杆（含底座）</t>
  </si>
  <si>
    <t>转向滑轮</t>
  </si>
  <si>
    <t>不锈钢SUS304+滑轮套件,高度可调节，直接固定于终端杆,适用于转角处90度安装面</t>
  </si>
  <si>
    <t>凯思特、博士、优周</t>
  </si>
  <si>
    <t>束线器</t>
  </si>
  <si>
    <t>铝合金材质，方便施工，经济、实用</t>
  </si>
  <si>
    <t>张力收紧器</t>
  </si>
  <si>
    <t>个</t>
  </si>
  <si>
    <t>张力弹簧</t>
  </si>
  <si>
    <t>优质不锈钢SUS304材质，有防锈和耐腐蚀措施</t>
  </si>
  <si>
    <t>多股张力线</t>
  </si>
  <si>
    <t>优质不锈钢SUS316材质，有防锈和耐腐蚀措施，高于标准，小卷500米/卷，大卷1000米/卷，Φ1.2mm（符合国标）永不生锈</t>
  </si>
  <si>
    <t>米</t>
  </si>
  <si>
    <t>警示牌</t>
  </si>
  <si>
    <t>PVC材料，220×120双面，字夜光型</t>
  </si>
  <si>
    <t>块</t>
  </si>
  <si>
    <t>接地桩(含接地线）</t>
  </si>
  <si>
    <t>角铁，上部有接线孔，下部尖税，方便深钻入地下</t>
  </si>
  <si>
    <t>根</t>
  </si>
  <si>
    <t>商铺、残卫部分</t>
  </si>
  <si>
    <t>报警键盘</t>
  </si>
  <si>
    <t>六区防区键盘</t>
  </si>
  <si>
    <t>紧急按钮</t>
  </si>
  <si>
    <t>应具有防误触发措施，触发报警后能自锁，复位需人工操作方式</t>
  </si>
  <si>
    <t>吸顶幕帘探测器</t>
  </si>
  <si>
    <t>吸顶嵌入式安装，小巧美观，温度补偿，减少温度影响，探测方向可以调节，可以直接安装在86合内，安装方便。</t>
  </si>
  <si>
    <t>声光报警警号灯</t>
  </si>
  <si>
    <t>大于或等于110dB，双闪灯光</t>
  </si>
  <si>
    <t>输入输出模块</t>
  </si>
  <si>
    <t>总线制，单防区输入输出模块</t>
  </si>
  <si>
    <t>12V电源/10A</t>
  </si>
  <si>
    <t>输入电压：AC/100V～250V；
输出电压：DC/12V±10%；</t>
  </si>
  <si>
    <t>三、视频安防监控系统(含电梯五方通话系统)</t>
  </si>
  <si>
    <t>3.1 室外部分</t>
  </si>
  <si>
    <t>彩转黑枪型摄像机分体(含电源)</t>
  </si>
  <si>
    <t>200万像素；
1/3英寸CMOS；
0. 02Lux@F1.2(彩色模式);
0.002Lux@F1.2(黑白模式);
0Lux（红外灯开启）；
★支持音频、报警输入输出（提供第三方权威机构检测报告）；
支持Micro SD卡存储,最大容量128GB；
支持3D降噪、强光抑制、背光补偿；
数字宽动态；
最大3.6W(ICR切换时);
DC12V/AC24V/POE</t>
  </si>
  <si>
    <t>海康威视、大华、天地伟业</t>
  </si>
  <si>
    <t>镜头</t>
  </si>
  <si>
    <t>1/2.7" CMOS|2.7~12mm|CS接口</t>
  </si>
  <si>
    <t>护罩</t>
  </si>
  <si>
    <t>护罩/标配/IP67</t>
  </si>
  <si>
    <t>支架</t>
  </si>
  <si>
    <t>壁装支架/铝合金</t>
  </si>
  <si>
    <t>强光抑制摄像机</t>
  </si>
  <si>
    <t>200万像素；
1/3英寸CMOS；
★最低照度彩色：0.001 lx，黑白:0.0001 lx（提供第三方权威机构检测报告）；
支持背光补偿，强光抑制；
宽动态120dB；
支持IP地址获取、IP地址搜索功能；
具备人脸抓拍、视频遮挡报警、场景变更侦测、故障报警、报警联动等功能；
支持音频、报警输入输出；
支持Micro SD卡存储,最大容量128GB；
最大功耗最大6.26W(ABF,ICR切换时)；
DC12V/AC24V/POE</t>
  </si>
  <si>
    <t>室外护罩/标配/IP67</t>
  </si>
  <si>
    <t>车脸识别摄像机(含电源)</t>
  </si>
  <si>
    <t>传感器类型1/1.8英寸CMOS；
像素400万；
最大分辨率2688×1520；
最低照度0.001Lux（彩色模式）；
0.0001Lux（黑白模式）；
0Lux（补光灯开启）；
最大补光距离35m（人脸检测距离）65m（视频监控距离）；
镜头类型电动变焦；
镜头焦距8-32mm；
支持四种智能资源切换：通用行为分析、人脸检测、车辆检测、人数统计；
人脸检测；
支持同时检测32张人脸，对运动人脸进行检测、跟踪、抓拍、优选，输出最优的人脸抓图；
支持人脸增强，人脸曝光，人脸属性提取；
车辆检测；
支持正向/背向行驶车辆抓拍，支持车牌、车牌颜色、车标、车系、车身颜色、车辆类型；
支持行人、非机动车、机动车的混行检测
人数统计：支持排队管理；
支持区域内人数统计，进入/离开人数统计，并可生成人数统计日/月/年报表，导出使用；
支持绊线入侵，区域入侵，快速移动（三项均支持人车分类及精准检测），物品遗留，物品搬移，徘徊检测，人员聚集，停车检测，热度图，人脸检测，人数统计；
视频压缩标准H.265；
H.264；
H.264H；
H.264B；
MJPEG；
智能编码H.264：支持H.265：支持；
宽动态120dB；
透雾功能支持；
接入标准ONVIF（Profile S/Profile G）；
GB/T28181；
CGI；
最大Micro SD卡256 GB；
RS-485接口1个；
音频输入1路（RCA头）；
音频输出1路（RCA头）；
报警输入3路；
报警输出2路；
模拟输出接口1路；
供电方式DC12V/POE；
防护等级IP67</t>
  </si>
  <si>
    <t>爆闪灯</t>
  </si>
  <si>
    <t>单车道气体闪光灯，单次闪光能量≥200J，白天可看清前排司乘人员面部特征
峰值功率大，有效提升白天人脸效果
具有光敏，支持白天和晚上两档亮度，可通过RS485调节亮度值
回电时间＜67ms，有效补光距离16m～25m
工作环境-25～+70℃
电平量触发（可定制开关量触发）
灯体设计新颖别致，具有手动万向节，调节方便
内置光栅（可选配外置光栅），可有效减少光污染
一般规范
防护等级：IP65
电源：AC220V±10%
工作湿度：湿度5%~95%@40℃，无凝结</t>
  </si>
  <si>
    <t>人脸枪式摄像机(含电源)</t>
  </si>
  <si>
    <t>传感器类型1/1.8英寸CMOS；
最大分辨率400W；
宽动态120db；
镜头焦距6.7~134mm；
电动变焦；
音频输入2路,RCA音频输入；
音频输出1路,RCA音频输出；
H.265支持；
支持物体分类，即支持机动车、非机动车、人体、人脸同时抓拍及属性；
报警输入3路，湿节点，5V；
报警输出2路，干节点；
30 V（DC）/50（AC）；
SD卡支持；
供电方式AC24V；
防护等级IP67
★内置4颗补光灯，为鳞片状反射式补光灯，补光灯开启后，正面不可见补光灯灯珠。（提供第三方权威机构检测报告）
★补光灯开启，灯光均匀无波纹、圆环状、麻点状、条纹状及不规则亮斑。（提供第三方权威机构检测报告）</t>
  </si>
  <si>
    <t>立杆</t>
  </si>
  <si>
    <t>3.5米立杆，按施工图定制，含钢筋混凝土基础、接地</t>
  </si>
  <si>
    <t>3.2 地下室部分</t>
  </si>
  <si>
    <t>200万像素；
1/3英寸CMOS；
最低照度彩色：0.001 lx，黑白:0.0001 lx；
支持背光补偿，强光抑制；
宽动态120dB；
支持IP地址获取、IP地址搜索功能；
具备人脸抓拍、视频遮挡报警、场景变更侦测、故障报警、报警联动等功能；
支持音频、报警输入输出；
支持Micro SD卡存储,最大容量128GB；
最大功耗最大6.26W(ABF,ICR切换时)；
DC12V/AC24V/POE</t>
  </si>
  <si>
    <t>200万像素；
1/3英寸CMOS；
0. 02Lux@F1.2(彩色模式);
0.002Lux@F1.2(黑白模式);
0Lux（红外灯开启）；
支持音频、报警输入输出；
支持Micro SD卡存储,最大容量128GB；
支持3D降噪、强光抑制、背光补偿；
数字宽动态；
最大3.6W(ICR切换时);
DC12V/AC24V/POE</t>
  </si>
  <si>
    <t>红外摄像机(含电源)</t>
  </si>
  <si>
    <t>200万像素；
1/3英寸CMOS；
最低照度彩色：0.01 lx，黑白:0.001 lx；
60米红外距离；
镜头焦距2.8mm/3.6mm/6mm/12mm可选；
支持走廊模式，宽动态，3D降噪、强光抑制、背光补偿，适用不同监控环境；
最大功耗4.2W(红外灯开启,ICR切换时)；
防护等级IP67；
DC12V</t>
  </si>
  <si>
    <t>网络半球摄像机(含电源)</t>
  </si>
  <si>
    <t>200万像素，可输出200万(1920*1080)@25fps；
支持H.265编码，最大红外监控距离50米；
最低照度0. 01Lux(彩色模式)，0.001Lux(黑白模式)，0Lux（红外灯开启）；
镜头焦距2.8mm;
3.6mm;
6mm;
8mm；</t>
  </si>
  <si>
    <t>3.3 室内部分</t>
  </si>
  <si>
    <t>电梯专用摄像机(含电源)</t>
  </si>
  <si>
    <t>200万像素1/3英寸CMOS传感器；
最低照度0. 01Lux(彩色模式);
0.001 Lux(黑白模式);
0Lux（红外灯开启）；
红外距离20米；
宽动态120dB，噪声比≥56dB；
；
镜头可选2.1mm/2.8mm/4mm/6mm；
内置MIC；
DC12V/POE；
最大功耗5W；
IP66;
IK10</t>
  </si>
  <si>
    <t>网络传输器</t>
  </si>
  <si>
    <t>任意两芯线传输网络信号，最远距离1000米，百兆透明传输，最大物理带宽500M，可任意组网，支持一对多使用。</t>
  </si>
  <si>
    <t>楼显</t>
  </si>
  <si>
    <t>高灵敏度的光电（或磁铁）传感器，楼层、运行方向显示准确，无乱码，抗干扰能力强，安装简单，兼容多个品牌的摄像机。</t>
  </si>
  <si>
    <t>200万智能分析摄像机（经济型）(含电源)</t>
  </si>
  <si>
    <t>200万像素，1/2.8英寸CMOS；
宽动态120dB；
镜头焦距2.7-13.5mm；
电动变焦；
最低照度0.002Lux(彩色模式);
0.0002Lux(黑白模式)；
支持白光补光，支持多种智能功能：区域入侵、绊线入侵、物品遗留、物品搬移、场景变更、徘徊检测、人员聚集、快速移动、停车检测、人脸检测、人脸属性、热度图；
音频输入1路LINE IN RCA接口；
音频输出1路LINE OUT RCA接口；
H.265支持；
报警输入3路，湿节点，支持3V~5V电位；
报警输出2路，湿节点，支持最大12V电位；
SD卡支持；
星光支持；
模拟输出1路CVBS输出 BNC接口；
供电方式DC12+POE；
防护等级IP67</t>
  </si>
  <si>
    <t>3.5 控制中心部分</t>
  </si>
  <si>
    <t>32路NVR数字录像机</t>
  </si>
  <si>
    <t>工业级嵌入式微控制器；
网络协议IPv4、IPv6、HTTP、UPnP、NTP、SADP、SNMP、PPPoE、DNS、FTP、ONVIF（支持2.4版本）、PSIA；
前智能支持；
后智能不支持；
网络带宽接入320Mbps,储存320Mbps,转发320Mbps；
网络视频接入32路；
IPC分辨率12M/4K/6M/5M/4M/3M/1080P/1.3M/720P；
解码能力2×12M/4×4K/6×5M/8×4M/11×3M/16×1080P/32×720P；
2路VGA输出，2路HDMI输出，支持VGA1和HDMI 1同源输出，双HDMI 异源输出；
最大支持16路回放；
视频压缩标准Smart H.265/Smart H.264/H.265/H.264/MPEG4/MJPEG；
8个内置SATA接口，单盘容量支持8T，可配置成单盘，支持Raid0、Raid1、Raid5、Raid6、Raid10、JBOD等各种数据保护模式；
2个RJ45 10/100/1000Mbps自适应以太网口；
2个前置USB2.0接口/2个后置USB3.0接口；
1路，RCA支持IPC复合音频输入/2路，RCA支持语音对讲输出；
报警接口16进6出；
1个RS-232/1个RS-485；
1个外置eSATA接口；
1个电源接口，AC100～240V 50+2% Hz
★支持2路视频流人脸识别，支持8路图片流人脸识别。支持10张/秒人脸比对报警，比对结果显示包括人脸比对成功、人脸比对失败和陌生人报警（提供第三方权威机构检测报告）
★采用单人戴口罩正脸依次循环通行进行试验，试验人员数量不小于5人，通过速度不小于1m/s，人员通过间隔时间不大于1s，戴口罩人脸检出率不低于99%（提供第三方权威机构检测报告）</t>
  </si>
  <si>
    <t>6T硬盘</t>
  </si>
  <si>
    <t>6000G/7200RPM/256M/6Gb/SATA3.0</t>
  </si>
  <si>
    <t>希捷、西部数据、日立</t>
  </si>
  <si>
    <t>22寸显示器</t>
  </si>
  <si>
    <t>尺寸22寸；
材质塑壳；
背光LED；
分辨率1366*768；
亮度200cd/m2；
对比度600:1；</t>
  </si>
  <si>
    <t>KVM切换器</t>
  </si>
  <si>
    <t>4口光纤盒</t>
  </si>
  <si>
    <t>含光纤配线盘、耦合器等</t>
  </si>
  <si>
    <t>12口光纤配线架</t>
  </si>
  <si>
    <t>含光纤配线盘、尾纤、跳线、耦合器等</t>
  </si>
  <si>
    <t>核心设备与班溪一期共用</t>
  </si>
  <si>
    <t>四、电子巡查系统</t>
  </si>
  <si>
    <t>信息钮</t>
  </si>
  <si>
    <t>工程塑料密封存储芯片的信息钮，内置不可修改的全球唯一的ID码，依据计划地名位置名称在墙体表面</t>
  </si>
  <si>
    <t>五、访客对讲系统（含住户室内报警系统）</t>
  </si>
  <si>
    <t>5.1 管理中心部分</t>
  </si>
  <si>
    <t>对讲管理主机</t>
  </si>
  <si>
    <t>电源：DC12V-24V ，液晶屏幕：彩色TFT数字屏幕，10.1寸，接线方式：  RJ-45接口，视频压缩：  H.264，音频压缩： G.729，音视频传输：TCP/IP，数据传输： TCP/IP，功能特点：可呼叫小区内所有分机双向对讲，可监视单元主机及围墙机双向对讲开锁，单元主机及围墙机可呼叫小区管理机双向对讲开锁,图像存储，信息发布；</t>
  </si>
  <si>
    <t>冠林、立林、慧锐通</t>
  </si>
  <si>
    <t>IC卡</t>
  </si>
  <si>
    <t>Mifare-1卡，16个读写区，加密（一户三张）+物业50张预留</t>
  </si>
  <si>
    <t>张</t>
  </si>
  <si>
    <t>5.2 室内部分</t>
  </si>
  <si>
    <t>单元门口机</t>
  </si>
  <si>
    <t>电源：DC 12V-24V，电流：小于600ma，4.3寸液晶显示，摄像头：CMOS、宽动态功能、LED夜间补光，镜头：F=2（手动调焦）、92度可视角，分辨率：200万像素，最低照度：0.01LUX，视频输出：1VP-P/75Ω，通话时限：75秒，数据传输：  TCP/IP，功耗：静态≤160mA，动态≤410mA，工作温度：-40℃~+70，功能特点：可呼叫本单元室内机及小区管理机双向对讲开锁，本单元室内机及小区管理机可监视单元主机，门口机自带门禁可刷卡开锁，二维码开门，人脸识别</t>
  </si>
  <si>
    <t>室内分机</t>
  </si>
  <si>
    <t>液晶屏幕：彩色TFT数字屏幕，分辩率：1024*600；
显示屏： 触摸屏；
接线方式：RJ-45接口；
视频压缩：H.264，音频压缩：G.711；
音视频传输：TCP/IP，数据传输： TCP/IP；
有线防区，防区数：8防区；
可带扩展分机，户户对讲，访客信息存储： 20条音视频，文字信息存储： 255条，工作电压：DC 12V-24V，工作电流：≤600mA，工作温度：-10℃～+55℃，存储温度：-20℃～+70℃ ，功能特点：可与单元主机双向可视对讲并遥控开锁，与管理机双向对讲并遥控开锁，接收探头报警，监视门口主机，信息发布，图像存储；</t>
  </si>
  <si>
    <t>12V电源</t>
  </si>
  <si>
    <t>门禁电源箱</t>
  </si>
  <si>
    <t>5.3 门锁部分</t>
  </si>
  <si>
    <t>单门磁力锁</t>
  </si>
  <si>
    <t>单门，拉力280公斤，含闭门器</t>
  </si>
  <si>
    <t>双门磁力锁</t>
  </si>
  <si>
    <t>双门，拉力280公斤，含闭门器</t>
  </si>
  <si>
    <t>闭门器</t>
  </si>
  <si>
    <t>门重：40～65KG</t>
  </si>
  <si>
    <t>出门按钮+延时</t>
  </si>
  <si>
    <t>出门延时6秒</t>
  </si>
  <si>
    <t>磁力锁电源，DC12V</t>
  </si>
  <si>
    <t>与消防联动，不带蓄电池</t>
  </si>
  <si>
    <t>5.4 户内报警部分</t>
  </si>
  <si>
    <t>六、出入口控制系统（含门禁系统、人行通道管理系统）</t>
  </si>
  <si>
    <t>5.1 停车道闸</t>
  </si>
  <si>
    <t xml:space="preserve">  </t>
  </si>
  <si>
    <t>出入口（一进一出1组）</t>
  </si>
  <si>
    <t>快速道闸</t>
  </si>
  <si>
    <t>杆子长度3~4米；
运行速度3S；
工作电压：AC220V；
工作环境温度：-20~50℃，在强冷天气下能照常启动；
防护等级IP44;
采用315MHz无线控制方法，支持无线遥控控制起落杆；
具备多种接口，可接入车辆检测器（地感）、（含遥控）
具有手动装置，以防止意外事件的发生</t>
  </si>
  <si>
    <t>东南创通、捷顺、科拓</t>
  </si>
  <si>
    <t>含</t>
  </si>
  <si>
    <t>手动按钮</t>
  </si>
  <si>
    <t>栅栏(3.5米)</t>
  </si>
  <si>
    <t>2个遥控器</t>
  </si>
  <si>
    <t>车牌识别一体机</t>
  </si>
  <si>
    <t>1. 高分辨视频和图像，200万像素全高清数字流，帧率达15\30帧\秒；
2. 进口单核心处理芯片，结合独有车牌识别算法识别，从识别到数据上传至前端仅需10毫秒；
3. 多种识别模式，可根据现场情况采用电平触发识别、485通讯触发识别、视频触发识别或多种模式结合触发识别，即可保证较高识比率，也可保证极高捕获率；
4. 高强度防水设计，结合温控、环境侦测、故障自检模块，系统运行更稳定、可靠；
5. 具有黑白名单控制功能，黑名单报警，白名单自动放行，广泛应用于无卡自助进出停车场管理系统中，进出授权更简单，通用EXCEL表格一键式导入，管理更方便；
6. 独有感光模块，在不同光照情况下自动选择相应补光模式，针对夜晚车灯及白天自然光照有极强的适应性，在恶略天气环境下也可保证极高的车牌识别率；
7. 识别速度毫秒级，可在200km/h车速下完成车牌识别功能，可广泛应用于各种路况下；
8. 除车牌内容、颜色外，还可识别多种车辆属性，如车型、车辆颜色，还可实现车辆人脸抓拍。不仅可将信息存入数据中心，还可将识别信息叠加到捕获图片，显示更直观；
9. 除车牌识别功能外，还可通过后台录像软件实现全景录像功能，无需增加硬盘录像机等监控设备；
10. 可直接通过局域网将数据上传至指定数据中心、管理电脑，通过广域网将数据直接传送至我司物业集中管理平台，实现数据中心、平台的实时数据采集；
11. 安装简单方便，出场时随系统联调，将设置信息固话至“创通眼”存储器内，配置信息断电保存，采用视频触发则现场仅需调整像机覆盖区域，接通网线、电源、触发即可。
12. 内置看门狗，在系统不能正常工作的时候，系统能自动复位重启，并恢复正常运行状态，也可设置为空闲时段自动重启，使“创通眼”始终保持在最佳运行状态，系统自动记录运行状态，并存入存储器内，方便调取；</t>
  </si>
  <si>
    <t>车牌识别摄像机</t>
  </si>
  <si>
    <t>显示屏</t>
  </si>
  <si>
    <t>语音模块</t>
  </si>
  <si>
    <t>LED补光灯</t>
  </si>
  <si>
    <t>安装柱及组件</t>
  </si>
  <si>
    <t>数字车辆检测器</t>
  </si>
  <si>
    <r>
      <rPr>
        <sz val="9"/>
        <rFont val="宋体"/>
        <charset val="134"/>
      </rPr>
      <t>工作电源：AC220V</t>
    </r>
    <r>
      <rPr>
        <sz val="9"/>
        <rFont val="Wingdings 2"/>
        <charset val="2"/>
      </rPr>
      <t></t>
    </r>
    <r>
      <rPr>
        <sz val="9"/>
        <rFont val="宋体"/>
        <charset val="134"/>
      </rPr>
      <t xml:space="preserve"> 频率范围20KHz—200KHz</t>
    </r>
    <r>
      <rPr>
        <sz val="9"/>
        <rFont val="Wingdings 2"/>
        <charset val="2"/>
      </rPr>
      <t></t>
    </r>
    <r>
      <rPr>
        <sz val="9"/>
        <rFont val="宋体"/>
        <charset val="134"/>
      </rPr>
      <t xml:space="preserve"> 灵 敏 度：0.02%~0.2%三级可调</t>
    </r>
    <r>
      <rPr>
        <sz val="9"/>
        <rFont val="Wingdings 2"/>
        <charset val="2"/>
      </rPr>
      <t></t>
    </r>
    <r>
      <rPr>
        <sz val="9"/>
        <rFont val="宋体"/>
        <charset val="134"/>
      </rPr>
      <t xml:space="preserve"> 反应时间：100毫秒</t>
    </r>
    <r>
      <rPr>
        <sz val="9"/>
        <rFont val="Wingdings 2"/>
        <charset val="2"/>
      </rPr>
      <t></t>
    </r>
    <r>
      <rPr>
        <sz val="9"/>
        <rFont val="宋体"/>
        <charset val="134"/>
      </rPr>
      <t xml:space="preserve"> 环境补偿：自动飘移补偿</t>
    </r>
    <r>
      <rPr>
        <sz val="9"/>
        <rFont val="Wingdings 2"/>
        <charset val="2"/>
      </rPr>
      <t></t>
    </r>
    <r>
      <rPr>
        <sz val="9"/>
        <rFont val="宋体"/>
        <charset val="134"/>
      </rPr>
      <t xml:space="preserve"> 电感量自调谐范围20~1500uH,Q值≧5</t>
    </r>
    <r>
      <rPr>
        <sz val="9"/>
        <rFont val="Wingdings 2"/>
        <charset val="2"/>
      </rPr>
      <t></t>
    </r>
    <r>
      <rPr>
        <sz val="9"/>
        <rFont val="宋体"/>
        <charset val="134"/>
      </rPr>
      <t>工作温度：-20oC~+55oC</t>
    </r>
    <r>
      <rPr>
        <sz val="9"/>
        <rFont val="Wingdings 2"/>
        <charset val="2"/>
      </rPr>
      <t></t>
    </r>
    <r>
      <rPr>
        <sz val="9"/>
        <rFont val="宋体"/>
        <charset val="134"/>
      </rPr>
      <t xml:space="preserve"> 相对湿度： 最大95%，防砸车，车过落杆</t>
    </r>
  </si>
  <si>
    <t>感应线圈</t>
  </si>
  <si>
    <t>铁弗线，耐压，耐高温</t>
  </si>
  <si>
    <t>安全岛</t>
  </si>
  <si>
    <t>地下室出入口（一进一出2组）</t>
  </si>
  <si>
    <t>5.2 人行摆闸</t>
  </si>
  <si>
    <t>广告人行通道门</t>
  </si>
  <si>
    <t>电源：输入AC220V ,输出DC24V/10A；
工作电压：DC24V；
使用环境温度：35°C~70°C；
工作湿度：20-80%；
门框画纸尺寸：900mm*1065mm；
门宽可调范围：1320-1620mm；
磁力锁承受拉力：180kg；
通讯接口：RS485/RS232；
遥控学习码数量：10组，掉电保存；
速度控制：十级PWM调速；
电机:24V/30W；
电机工作电流:&lt;5A；
保险丝规格:5A；
红外防夹信号:低电平信号。</t>
  </si>
  <si>
    <t>组</t>
  </si>
  <si>
    <t>人脸识别对讲</t>
  </si>
  <si>
    <t>产品尺寸：384.5*266.5*50mm；
RAM：1GB；
Flash：4GB；
麦克：42Db；
喇叭: 5W（8Ω）；
摄像头：200Wx1,30Wx1；
网口：RJ45；最大功耗 &lt;15W；
工作电压：DC 12V；
工作温度：-20℃~+65℃；
门锁驱动电流：800mA
安装方式:壁挂式/嵌入式；
安装尺寸（嵌墙部分）： 370mm*250mm*40mm。</t>
  </si>
  <si>
    <t>门禁电源</t>
  </si>
  <si>
    <t>门禁专用电源 12V3A</t>
  </si>
  <si>
    <t>无线遥控开关</t>
  </si>
  <si>
    <t>无线遥控开关，独立继电器输出，标配2个按钮</t>
  </si>
  <si>
    <t>5.3 岗亭及联网设备、控制中心设备</t>
  </si>
  <si>
    <t>七、建筑能效监测系统</t>
  </si>
  <si>
    <t>智慧建筑管理软件平台-能耗管理系统</t>
  </si>
  <si>
    <t>采用AY-B/S架构，主要功能模块包含但不限于：数据采集模块、计量管理模块、能耗基础数据模块、数据同步管理模块、能耗统计模块、系统管理模块、实时监测模块、系统权限模块等；软件应满足数存储量大，功能强，与其他软件的兼容性好，便于后期的统计分析工作；软件设定权限后可按级别或职责进行相应的操作和管理，便于多部门、按级别查看、监督系统的使用情况和计量数据，实现集中维护、集中管理、无人值守的管理目标。具有后台预付费管理功能</t>
  </si>
  <si>
    <t>接入一期</t>
  </si>
  <si>
    <t>柏诚、中为、赛伏特</t>
  </si>
  <si>
    <t>软件平台</t>
  </si>
  <si>
    <t>与宁波市能耗监控平台数据对接</t>
  </si>
  <si>
    <t>接入一期（一期已购买）</t>
  </si>
  <si>
    <t>系统上传对接接口</t>
  </si>
  <si>
    <t>提供政府能耗平台标准数据接口，数据开放供第三方采集。</t>
  </si>
  <si>
    <t>项</t>
  </si>
  <si>
    <t>智能能耗管理网关</t>
  </si>
  <si>
    <t>AY工作电源：AC220V±10%，50±1Hz；
输出电源：DC24V；
功    耗≤15W；
显示方式：WEB、LED指示灯；
通讯方式：无线射频通讯/RF470，RS485有线；
支持2路RS485通讯接口,3路M-bus；1路RJ45网络接口，使用RMII接口PHY芯片；
最大波特率：RS485：600-115200bps；
最大通讯距离：可视距离300m；
具备4G云传输端口</t>
  </si>
  <si>
    <t>管理电脑（与一期共用）</t>
  </si>
  <si>
    <t>辅材</t>
  </si>
  <si>
    <t>满足系统正常运行的，除主材设备和管线外所需配置的附件材料</t>
  </si>
  <si>
    <t>批</t>
  </si>
  <si>
    <t>八、UPS、防雷接地系统</t>
  </si>
  <si>
    <t>8.1 UPS系统</t>
  </si>
  <si>
    <t>3KVA</t>
  </si>
  <si>
    <t>电池(后备24小时）</t>
  </si>
  <si>
    <t>12V标准电压；100安时额定容量</t>
  </si>
  <si>
    <t>节</t>
  </si>
  <si>
    <t xml:space="preserve">力迅 、维帝、 施耐德  </t>
  </si>
  <si>
    <t>电池箱</t>
  </si>
  <si>
    <t>定制电池箱，最多可放32节蓄电池</t>
  </si>
  <si>
    <t>UPS配电箱</t>
  </si>
  <si>
    <t>根据系统图定制</t>
  </si>
  <si>
    <t>40KVA(后备4小时）</t>
  </si>
  <si>
    <t>电池</t>
  </si>
  <si>
    <t>8.2 防雷系统</t>
  </si>
  <si>
    <t>二合一网络防雷器（含防雷器箱）</t>
  </si>
  <si>
    <t>可以同时对交流24V/直流12V供电摄像机的电源、网络线路实施浪涌保护的二合一多功能防雷器。电源最大持续运行电压40V，限制电压75V，最大放电电流10kA，限制电压15V，最大放电电流10kA，最大传输速率10MHz, 插入损耗＜0.2dB。</t>
  </si>
  <si>
    <t>485控制信号防雷器</t>
  </si>
  <si>
    <t>适用于通讯专线/遥测信号/遥控信号等设备的防雷保护。额定电压6V,最大持续运行电压8V, 额定负载电流0.5A，标称放电电流5kA, 最大放电电流10kA,限制电压15V,最大传输速率2Mbps,插入损耗＜0.1dB。</t>
  </si>
  <si>
    <t>九、箱柜</t>
  </si>
  <si>
    <t>机柜</t>
  </si>
  <si>
    <t>600*2000*600</t>
  </si>
  <si>
    <t>地下室安防箱600*800*200</t>
  </si>
  <si>
    <t>600*800*200</t>
  </si>
  <si>
    <t>户外安防箱400*600*800</t>
  </si>
  <si>
    <t>400*600*800，含混凝土基础</t>
  </si>
  <si>
    <t>小计</t>
  </si>
  <si>
    <t>奉化区溪口镇班溪中心村集聚点二期工程智能化-综合管线</t>
  </si>
  <si>
    <t>备忘</t>
  </si>
  <si>
    <t>线缆</t>
  </si>
  <si>
    <t>YJV-3*4</t>
  </si>
  <si>
    <t>m</t>
  </si>
  <si>
    <t>YJV-3*6</t>
  </si>
  <si>
    <t>YJV-4*25+1*16</t>
  </si>
  <si>
    <t>CAT5E</t>
  </si>
  <si>
    <t>CAT5E(防水)</t>
  </si>
  <si>
    <t>CAT6</t>
  </si>
  <si>
    <t>KVVR2*1.5</t>
  </si>
  <si>
    <t>KVVR4*1.5</t>
  </si>
  <si>
    <t>RVV2*1.0</t>
  </si>
  <si>
    <t>RVV4*1.0</t>
  </si>
  <si>
    <t>RVVP4*1.0</t>
  </si>
  <si>
    <t>RVVP4*1.5</t>
  </si>
  <si>
    <t>室内四芯光缆</t>
  </si>
  <si>
    <t>五方通话线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</si>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</sst>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###0;###0"/>
    <numFmt numFmtId="178" formatCode="0_ "/>
    <numFmt numFmtId="179" formatCode="0_);[Red]\(0\)"/>
  </numFmts>
  <fonts count="39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9"/>
      <name val="Wingdings 2"/>
      <charset val="2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3" fillId="0" borderId="0"/>
    <xf numFmtId="176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3" fillId="0" borderId="0"/>
    <xf numFmtId="0" fontId="33" fillId="0" borderId="0"/>
    <xf numFmtId="43" fontId="34" fillId="0" borderId="0" applyFont="0" applyFill="0" applyBorder="0" applyAlignment="0" applyProtection="0"/>
    <xf numFmtId="0" fontId="33" fillId="0" borderId="0"/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8" fillId="0" borderId="1" xfId="71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3" fillId="0" borderId="2" xfId="71" applyFont="1" applyFill="1" applyBorder="1" applyAlignment="1">
      <alignment horizontal="center" vertical="center" wrapText="1"/>
    </xf>
    <xf numFmtId="0" fontId="3" fillId="0" borderId="7" xfId="71" applyFont="1" applyFill="1" applyBorder="1" applyAlignment="1">
      <alignment horizontal="center" vertical="center" wrapText="1"/>
    </xf>
    <xf numFmtId="178" fontId="8" fillId="0" borderId="1" xfId="7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8" xfId="71" applyFont="1" applyFill="1" applyBorder="1" applyAlignment="1">
      <alignment horizontal="center" vertical="center" wrapText="1"/>
    </xf>
    <xf numFmtId="0" fontId="8" fillId="0" borderId="1" xfId="71" applyFont="1" applyFill="1" applyBorder="1" applyAlignment="1">
      <alignment horizontal="center" vertical="center" wrapText="1"/>
    </xf>
    <xf numFmtId="0" fontId="3" fillId="0" borderId="1" xfId="71" applyFont="1" applyFill="1" applyBorder="1" applyAlignment="1">
      <alignment horizontal="center" vertical="center" wrapText="1"/>
    </xf>
    <xf numFmtId="0" fontId="8" fillId="0" borderId="1" xfId="7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vertical="center" wrapText="1"/>
    </xf>
    <xf numFmtId="0" fontId="8" fillId="0" borderId="1" xfId="7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79" applyFont="1" applyFill="1" applyBorder="1" applyAlignment="1">
      <alignment horizontal="center" vertical="center" wrapText="1"/>
    </xf>
    <xf numFmtId="0" fontId="8" fillId="0" borderId="1" xfId="79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82" applyFont="1" applyFill="1" applyBorder="1" applyAlignment="1">
      <alignment horizontal="left" vertical="center" wrapText="1"/>
    </xf>
    <xf numFmtId="0" fontId="8" fillId="0" borderId="1" xfId="82" applyFont="1" applyFill="1" applyBorder="1" applyAlignment="1">
      <alignment horizontal="center" vertical="center"/>
    </xf>
    <xf numFmtId="0" fontId="7" fillId="0" borderId="1" xfId="7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left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horizontal="left" vertical="center" wrapText="1"/>
    </xf>
    <xf numFmtId="177" fontId="8" fillId="0" borderId="5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7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8" fillId="0" borderId="1" xfId="69" applyFont="1" applyFill="1" applyBorder="1" applyAlignment="1">
      <alignment horizontal="left" vertical="center" wrapText="1"/>
    </xf>
    <xf numFmtId="0" fontId="6" fillId="0" borderId="1" xfId="62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left" vertical="center" wrapText="1"/>
    </xf>
    <xf numFmtId="0" fontId="8" fillId="0" borderId="1" xfId="80" applyFont="1" applyFill="1" applyBorder="1" applyAlignment="1">
      <alignment vertical="center" wrapText="1"/>
    </xf>
    <xf numFmtId="0" fontId="6" fillId="0" borderId="1" xfId="62" applyFont="1" applyFill="1" applyBorder="1" applyAlignment="1">
      <alignment horizontal="center" vertical="center" wrapText="1"/>
    </xf>
    <xf numFmtId="0" fontId="12" fillId="0" borderId="1" xfId="71" applyFont="1" applyFill="1" applyBorder="1" applyAlignment="1">
      <alignment horizontal="left" vertical="center" wrapText="1"/>
    </xf>
    <xf numFmtId="0" fontId="13" fillId="0" borderId="1" xfId="7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12" fillId="0" borderId="1" xfId="82" applyFont="1" applyFill="1" applyBorder="1" applyAlignment="1">
      <alignment horizontal="left" vertical="center" wrapText="1"/>
    </xf>
    <xf numFmtId="0" fontId="13" fillId="0" borderId="1" xfId="82" applyFont="1" applyFill="1" applyBorder="1" applyAlignment="1">
      <alignment horizontal="center" vertical="center"/>
    </xf>
    <xf numFmtId="0" fontId="8" fillId="0" borderId="1" xfId="72" applyFont="1" applyFill="1" applyBorder="1" applyAlignment="1">
      <alignment horizontal="left" vertical="center" wrapText="1"/>
    </xf>
    <xf numFmtId="0" fontId="3" fillId="0" borderId="1" xfId="8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0,0_x000d__x000a_NA_x000d__x000a_" xfId="50"/>
    <cellStyle name="0,0_x000d__x000a_NA_x000d__x000a_ 2 3" xfId="51"/>
    <cellStyle name="0,0_x000d__x000a_NA_x000d__x000a_ 4" xfId="52"/>
    <cellStyle name="0,0_x005f_x000d__x000a_NA_x005f_x000d__x000a_" xfId="53"/>
    <cellStyle name="常规 10 2" xfId="54"/>
    <cellStyle name="常规 10 2 2" xfId="55"/>
    <cellStyle name="常规 10 2 2 3 2" xfId="56"/>
    <cellStyle name="常规 10 2 2 3 2 2" xfId="57"/>
    <cellStyle name="常规 10 5" xfId="58"/>
    <cellStyle name="常规 10 7" xfId="59"/>
    <cellStyle name="常规 11 2 2 2" xfId="60"/>
    <cellStyle name="常规 11 2 3" xfId="61"/>
    <cellStyle name="常规 12 2 10" xfId="62"/>
    <cellStyle name="常规 13" xfId="63"/>
    <cellStyle name="常规 16 3" xfId="64"/>
    <cellStyle name="常规 2" xfId="65"/>
    <cellStyle name="常规 2 3" xfId="66"/>
    <cellStyle name="常规 2 3 2 3" xfId="67"/>
    <cellStyle name="常规 2 4" xfId="68"/>
    <cellStyle name="常规 2 68" xfId="69"/>
    <cellStyle name="常规 2 9" xfId="70"/>
    <cellStyle name="常规 22" xfId="71"/>
    <cellStyle name="常规 22 2" xfId="72"/>
    <cellStyle name="常规 22 3" xfId="73"/>
    <cellStyle name="常规 23" xfId="74"/>
    <cellStyle name="常规 5" xfId="75"/>
    <cellStyle name="常规 5 2" xfId="76"/>
    <cellStyle name="常规 6 3 2 2" xfId="77"/>
    <cellStyle name="常规 6 8" xfId="78"/>
    <cellStyle name="常规_参考清单二" xfId="79"/>
    <cellStyle name="常规_第二教学楼PDS" xfId="80"/>
    <cellStyle name="千位分隔 4" xfId="81"/>
    <cellStyle name="样式 1" xfId="8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0"/>
  <sheetViews>
    <sheetView tabSelected="1" view="pageBreakPreview" zoomScale="120" zoomScaleNormal="115" topLeftCell="A6" workbookViewId="0">
      <selection activeCell="L17" sqref="L17"/>
    </sheetView>
  </sheetViews>
  <sheetFormatPr defaultColWidth="9" defaultRowHeight="20" customHeight="1" outlineLevelCol="7"/>
  <cols>
    <col min="1" max="1" width="7.08181818181818" style="12" customWidth="1"/>
    <col min="2" max="2" width="26" style="13" customWidth="1"/>
    <col min="3" max="3" width="77.7363636363636" style="14" customWidth="1"/>
    <col min="4" max="5" width="9.44545454545455" style="12" customWidth="1"/>
    <col min="6" max="6" width="24.4727272727273" style="12" customWidth="1"/>
    <col min="7" max="7" width="22.4272727272727" style="15" customWidth="1"/>
    <col min="8" max="10" width="5.73636363636364" style="14" customWidth="1"/>
    <col min="11" max="16384" width="9" style="14"/>
  </cols>
  <sheetData>
    <row r="1" s="9" customFormat="1" ht="24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6" t="s">
        <v>5</v>
      </c>
      <c r="G1" s="17" t="s">
        <v>6</v>
      </c>
    </row>
    <row r="2" ht="31" customHeight="1" spans="1:7">
      <c r="A2" s="18" t="s">
        <v>7</v>
      </c>
      <c r="B2" s="4" t="s">
        <v>7</v>
      </c>
      <c r="C2" s="19"/>
      <c r="D2" s="18"/>
      <c r="E2" s="18"/>
      <c r="F2" s="20"/>
      <c r="G2" s="21"/>
    </row>
    <row r="3" s="9" customFormat="1" ht="32" customHeight="1" spans="1:7">
      <c r="A3" s="4"/>
      <c r="B3" s="4" t="s">
        <v>8</v>
      </c>
      <c r="C3" s="19"/>
      <c r="D3" s="4"/>
      <c r="E3" s="4"/>
      <c r="F3" s="22"/>
      <c r="G3" s="23"/>
    </row>
    <row r="4" s="9" customFormat="1" ht="32" customHeight="1" spans="1:7">
      <c r="A4" s="4"/>
      <c r="B4" s="4" t="s">
        <v>9</v>
      </c>
      <c r="C4" s="4"/>
      <c r="D4" s="4"/>
      <c r="E4" s="4"/>
      <c r="F4" s="22"/>
      <c r="G4" s="23"/>
    </row>
    <row r="5" ht="38" customHeight="1" spans="1:7">
      <c r="A5" s="24">
        <v>1</v>
      </c>
      <c r="B5" s="24" t="s">
        <v>10</v>
      </c>
      <c r="C5" s="25" t="s">
        <v>11</v>
      </c>
      <c r="D5" s="26" t="s">
        <v>12</v>
      </c>
      <c r="E5" s="27">
        <v>0</v>
      </c>
      <c r="F5" s="28" t="s">
        <v>13</v>
      </c>
      <c r="G5" s="21"/>
    </row>
    <row r="6" ht="38" customHeight="1" spans="1:7">
      <c r="A6" s="24"/>
      <c r="B6" s="24"/>
      <c r="C6" s="25" t="s">
        <v>14</v>
      </c>
      <c r="D6" s="26" t="s">
        <v>12</v>
      </c>
      <c r="E6" s="29"/>
      <c r="F6" s="30"/>
      <c r="G6" s="21"/>
    </row>
    <row r="7" ht="27" customHeight="1" spans="1:7">
      <c r="A7" s="24"/>
      <c r="B7" s="31" t="s">
        <v>15</v>
      </c>
      <c r="C7" s="32"/>
      <c r="D7" s="26"/>
      <c r="E7" s="26"/>
      <c r="F7" s="20"/>
      <c r="G7" s="21"/>
    </row>
    <row r="8" ht="67" customHeight="1" spans="1:7">
      <c r="A8" s="24">
        <v>1</v>
      </c>
      <c r="B8" s="33" t="s">
        <v>16</v>
      </c>
      <c r="C8" s="25" t="s">
        <v>17</v>
      </c>
      <c r="D8" s="26" t="s">
        <v>12</v>
      </c>
      <c r="E8" s="26">
        <v>23</v>
      </c>
      <c r="F8" s="20"/>
      <c r="G8" s="21" t="s">
        <v>18</v>
      </c>
    </row>
    <row r="9" ht="69" customHeight="1" spans="1:7">
      <c r="A9" s="24">
        <v>2</v>
      </c>
      <c r="B9" s="33" t="s">
        <v>19</v>
      </c>
      <c r="C9" s="25" t="s">
        <v>20</v>
      </c>
      <c r="D9" s="26" t="s">
        <v>12</v>
      </c>
      <c r="E9" s="26">
        <v>19</v>
      </c>
      <c r="F9" s="20"/>
      <c r="G9" s="21" t="s">
        <v>18</v>
      </c>
    </row>
    <row r="10" ht="60" customHeight="1" spans="1:7">
      <c r="A10" s="24">
        <v>3</v>
      </c>
      <c r="B10" s="33" t="s">
        <v>21</v>
      </c>
      <c r="C10" s="25" t="s">
        <v>22</v>
      </c>
      <c r="D10" s="26" t="s">
        <v>12</v>
      </c>
      <c r="E10" s="26">
        <v>5</v>
      </c>
      <c r="F10" s="20"/>
      <c r="G10" s="21" t="s">
        <v>18</v>
      </c>
    </row>
    <row r="11" ht="33" customHeight="1" spans="1:7">
      <c r="A11" s="24">
        <v>4</v>
      </c>
      <c r="B11" s="33" t="s">
        <v>23</v>
      </c>
      <c r="C11" s="25" t="s">
        <v>24</v>
      </c>
      <c r="D11" s="26" t="s">
        <v>12</v>
      </c>
      <c r="E11" s="24">
        <v>50</v>
      </c>
      <c r="F11" s="20"/>
      <c r="G11" s="34" t="s">
        <v>18</v>
      </c>
    </row>
    <row r="12" ht="175" customHeight="1" spans="1:7">
      <c r="A12" s="24">
        <v>5</v>
      </c>
      <c r="B12" s="33" t="s">
        <v>25</v>
      </c>
      <c r="C12" s="25" t="s">
        <v>26</v>
      </c>
      <c r="D12" s="26" t="s">
        <v>12</v>
      </c>
      <c r="E12" s="24">
        <v>1</v>
      </c>
      <c r="F12" s="35"/>
      <c r="G12" s="34" t="s">
        <v>18</v>
      </c>
    </row>
    <row r="13" ht="33" customHeight="1" spans="1:7">
      <c r="A13" s="18" t="s">
        <v>27</v>
      </c>
      <c r="B13" s="4"/>
      <c r="C13" s="19"/>
      <c r="D13" s="18"/>
      <c r="E13" s="18"/>
      <c r="F13" s="20"/>
      <c r="G13" s="21"/>
    </row>
    <row r="14" customHeight="1" spans="1:7">
      <c r="A14" s="31" t="s">
        <v>28</v>
      </c>
      <c r="B14" s="36"/>
      <c r="C14" s="32"/>
      <c r="D14" s="37"/>
      <c r="E14" s="37"/>
      <c r="F14" s="20"/>
      <c r="G14" s="21"/>
    </row>
    <row r="15" customHeight="1" spans="1:7">
      <c r="A15" s="38"/>
      <c r="B15" s="38" t="s">
        <v>29</v>
      </c>
      <c r="C15" s="39"/>
      <c r="D15" s="37"/>
      <c r="E15" s="37"/>
      <c r="F15" s="20"/>
      <c r="G15" s="21"/>
    </row>
    <row r="16" ht="28" customHeight="1" spans="1:7">
      <c r="A16" s="24">
        <v>1</v>
      </c>
      <c r="B16" s="24" t="s">
        <v>30</v>
      </c>
      <c r="C16" s="40" t="s">
        <v>31</v>
      </c>
      <c r="D16" s="24" t="s">
        <v>32</v>
      </c>
      <c r="E16" s="26">
        <v>1</v>
      </c>
      <c r="F16" s="20"/>
      <c r="G16" s="21" t="s">
        <v>33</v>
      </c>
    </row>
    <row r="17" ht="28" customHeight="1" spans="1:7">
      <c r="A17" s="24">
        <v>2</v>
      </c>
      <c r="B17" s="24" t="s">
        <v>34</v>
      </c>
      <c r="C17" s="40" t="s">
        <v>35</v>
      </c>
      <c r="D17" s="24" t="s">
        <v>32</v>
      </c>
      <c r="E17" s="26">
        <v>7</v>
      </c>
      <c r="F17" s="20"/>
      <c r="G17" s="21" t="s">
        <v>33</v>
      </c>
    </row>
    <row r="18" ht="28" customHeight="1" spans="1:7">
      <c r="A18" s="24">
        <v>3</v>
      </c>
      <c r="B18" s="6" t="s">
        <v>36</v>
      </c>
      <c r="C18" s="40" t="s">
        <v>37</v>
      </c>
      <c r="D18" s="24" t="s">
        <v>32</v>
      </c>
      <c r="E18" s="26">
        <v>8</v>
      </c>
      <c r="F18" s="20"/>
      <c r="G18" s="21" t="s">
        <v>33</v>
      </c>
    </row>
    <row r="19" customHeight="1" spans="1:7">
      <c r="A19" s="24">
        <v>4</v>
      </c>
      <c r="B19" s="24" t="s">
        <v>38</v>
      </c>
      <c r="C19" s="40" t="s">
        <v>39</v>
      </c>
      <c r="D19" s="24" t="s">
        <v>40</v>
      </c>
      <c r="E19" s="26">
        <f>E16+E17</f>
        <v>8</v>
      </c>
      <c r="F19" s="41"/>
      <c r="G19" s="21" t="s">
        <v>33</v>
      </c>
    </row>
    <row r="20" customHeight="1" spans="1:7">
      <c r="A20" s="24">
        <v>5</v>
      </c>
      <c r="B20" s="24" t="s">
        <v>41</v>
      </c>
      <c r="C20" s="40" t="s">
        <v>42</v>
      </c>
      <c r="D20" s="24" t="s">
        <v>40</v>
      </c>
      <c r="E20" s="26">
        <v>15</v>
      </c>
      <c r="F20" s="41"/>
      <c r="G20" s="21" t="s">
        <v>33</v>
      </c>
    </row>
    <row r="21" customHeight="1" spans="1:7">
      <c r="A21" s="24">
        <v>6</v>
      </c>
      <c r="B21" s="24" t="s">
        <v>43</v>
      </c>
      <c r="C21" s="40" t="s">
        <v>44</v>
      </c>
      <c r="D21" s="24" t="s">
        <v>32</v>
      </c>
      <c r="E21" s="26">
        <f>CEILING(540/4,1)</f>
        <v>135</v>
      </c>
      <c r="F21" s="20"/>
      <c r="G21" s="21" t="s">
        <v>33</v>
      </c>
    </row>
    <row r="22" customHeight="1" spans="1:7">
      <c r="A22" s="24">
        <v>7</v>
      </c>
      <c r="B22" s="24" t="s">
        <v>45</v>
      </c>
      <c r="C22" s="40" t="s">
        <v>44</v>
      </c>
      <c r="D22" s="24" t="s">
        <v>32</v>
      </c>
      <c r="E22" s="24">
        <v>15</v>
      </c>
      <c r="F22" s="20"/>
      <c r="G22" s="21" t="s">
        <v>33</v>
      </c>
    </row>
    <row r="23" customHeight="1" spans="1:7">
      <c r="A23" s="24">
        <v>8</v>
      </c>
      <c r="B23" s="24" t="s">
        <v>46</v>
      </c>
      <c r="C23" s="40" t="s">
        <v>47</v>
      </c>
      <c r="D23" s="24" t="s">
        <v>40</v>
      </c>
      <c r="E23" s="26">
        <f t="shared" ref="E23:E26" si="0">7*4*2+1*4</f>
        <v>60</v>
      </c>
      <c r="F23" s="20"/>
      <c r="G23" s="21" t="s">
        <v>48</v>
      </c>
    </row>
    <row r="24" customHeight="1" spans="1:7">
      <c r="A24" s="24">
        <v>9</v>
      </c>
      <c r="B24" s="24" t="s">
        <v>49</v>
      </c>
      <c r="C24" s="40" t="s">
        <v>50</v>
      </c>
      <c r="D24" s="24" t="s">
        <v>40</v>
      </c>
      <c r="E24" s="26">
        <v>240</v>
      </c>
      <c r="F24" s="41"/>
      <c r="G24" s="21" t="s">
        <v>48</v>
      </c>
    </row>
    <row r="25" customHeight="1" spans="1:7">
      <c r="A25" s="24">
        <v>10</v>
      </c>
      <c r="B25" s="24" t="s">
        <v>51</v>
      </c>
      <c r="C25" s="40" t="s">
        <v>47</v>
      </c>
      <c r="D25" s="24" t="s">
        <v>52</v>
      </c>
      <c r="E25" s="26">
        <f>7*4*2+1*4</f>
        <v>60</v>
      </c>
      <c r="F25" s="20"/>
      <c r="G25" s="21" t="s">
        <v>48</v>
      </c>
    </row>
    <row r="26" customHeight="1" spans="1:7">
      <c r="A26" s="24">
        <v>11</v>
      </c>
      <c r="B26" s="24" t="s">
        <v>53</v>
      </c>
      <c r="C26" s="40" t="s">
        <v>54</v>
      </c>
      <c r="D26" s="24" t="s">
        <v>52</v>
      </c>
      <c r="E26" s="26">
        <f t="shared" si="0"/>
        <v>60</v>
      </c>
      <c r="F26" s="20"/>
      <c r="G26" s="21" t="s">
        <v>48</v>
      </c>
    </row>
    <row r="27" ht="28" customHeight="1" spans="1:7">
      <c r="A27" s="24">
        <v>12</v>
      </c>
      <c r="B27" s="24" t="s">
        <v>55</v>
      </c>
      <c r="C27" s="40" t="s">
        <v>56</v>
      </c>
      <c r="D27" s="24" t="s">
        <v>57</v>
      </c>
      <c r="E27" s="26">
        <f>(73.06+58.14+15+70+7+30+7+58+26+67+28+46+53)*4</f>
        <v>2152.8</v>
      </c>
      <c r="F27" s="20"/>
      <c r="G27" s="21" t="s">
        <v>48</v>
      </c>
    </row>
    <row r="28" customHeight="1" spans="1:7">
      <c r="A28" s="24">
        <v>13</v>
      </c>
      <c r="B28" s="24" t="s">
        <v>58</v>
      </c>
      <c r="C28" s="40" t="s">
        <v>59</v>
      </c>
      <c r="D28" s="24" t="s">
        <v>60</v>
      </c>
      <c r="E28" s="26">
        <v>15</v>
      </c>
      <c r="F28" s="41"/>
      <c r="G28" s="21" t="s">
        <v>33</v>
      </c>
    </row>
    <row r="29" customHeight="1" spans="1:7">
      <c r="A29" s="24">
        <v>14</v>
      </c>
      <c r="B29" s="24" t="s">
        <v>61</v>
      </c>
      <c r="C29" s="40" t="s">
        <v>62</v>
      </c>
      <c r="D29" s="24" t="s">
        <v>63</v>
      </c>
      <c r="E29" s="26">
        <v>8</v>
      </c>
      <c r="F29" s="41"/>
      <c r="G29" s="21" t="s">
        <v>33</v>
      </c>
    </row>
    <row r="30" customHeight="1" spans="1:7">
      <c r="A30" s="24"/>
      <c r="B30" s="42" t="s">
        <v>64</v>
      </c>
      <c r="C30" s="43"/>
      <c r="D30" s="37"/>
      <c r="E30" s="37"/>
      <c r="F30" s="20"/>
      <c r="G30" s="21"/>
    </row>
    <row r="31" customHeight="1" spans="1:7">
      <c r="A31" s="24">
        <v>1</v>
      </c>
      <c r="B31" s="44" t="s">
        <v>65</v>
      </c>
      <c r="C31" s="43" t="s">
        <v>66</v>
      </c>
      <c r="D31" s="37" t="s">
        <v>52</v>
      </c>
      <c r="E31" s="26">
        <v>4</v>
      </c>
      <c r="F31" s="20"/>
      <c r="G31" s="21" t="s">
        <v>48</v>
      </c>
    </row>
    <row r="32" customHeight="1" spans="1:7">
      <c r="A32" s="24">
        <v>2</v>
      </c>
      <c r="B32" s="44" t="s">
        <v>67</v>
      </c>
      <c r="C32" s="43" t="s">
        <v>68</v>
      </c>
      <c r="D32" s="37" t="s">
        <v>52</v>
      </c>
      <c r="E32" s="26">
        <v>10</v>
      </c>
      <c r="F32" s="20"/>
      <c r="G32" s="21" t="s">
        <v>48</v>
      </c>
    </row>
    <row r="33" customHeight="1" spans="1:7">
      <c r="A33" s="24">
        <v>3</v>
      </c>
      <c r="B33" s="44" t="s">
        <v>69</v>
      </c>
      <c r="C33" s="43" t="s">
        <v>70</v>
      </c>
      <c r="D33" s="37" t="s">
        <v>52</v>
      </c>
      <c r="E33" s="26">
        <v>4</v>
      </c>
      <c r="F33" s="20"/>
      <c r="G33" s="21" t="s">
        <v>48</v>
      </c>
    </row>
    <row r="34" customHeight="1" spans="1:7">
      <c r="A34" s="24">
        <v>4</v>
      </c>
      <c r="B34" s="44" t="s">
        <v>71</v>
      </c>
      <c r="C34" s="45" t="s">
        <v>72</v>
      </c>
      <c r="D34" s="37" t="s">
        <v>52</v>
      </c>
      <c r="E34" s="26">
        <v>3</v>
      </c>
      <c r="F34" s="20"/>
      <c r="G34" s="21" t="s">
        <v>33</v>
      </c>
    </row>
    <row r="35" customHeight="1" spans="1:7">
      <c r="A35" s="24">
        <v>5</v>
      </c>
      <c r="B35" s="24" t="s">
        <v>73</v>
      </c>
      <c r="C35" s="45" t="s">
        <v>74</v>
      </c>
      <c r="D35" s="24" t="s">
        <v>52</v>
      </c>
      <c r="E35" s="26">
        <v>3</v>
      </c>
      <c r="F35" s="20"/>
      <c r="G35" s="21" t="s">
        <v>48</v>
      </c>
    </row>
    <row r="36" ht="32" customHeight="1" spans="1:7">
      <c r="A36" s="24">
        <v>6</v>
      </c>
      <c r="B36" s="44" t="s">
        <v>75</v>
      </c>
      <c r="C36" s="43" t="s">
        <v>76</v>
      </c>
      <c r="D36" s="37" t="s">
        <v>12</v>
      </c>
      <c r="E36" s="26">
        <v>3</v>
      </c>
      <c r="F36" s="20"/>
      <c r="G36" s="21" t="s">
        <v>33</v>
      </c>
    </row>
    <row r="37" ht="39" customHeight="1" spans="1:7">
      <c r="A37" s="18" t="s">
        <v>77</v>
      </c>
      <c r="B37" s="4"/>
      <c r="C37" s="19"/>
      <c r="D37" s="18"/>
      <c r="E37" s="18"/>
      <c r="F37" s="20"/>
      <c r="G37" s="21"/>
    </row>
    <row r="38" customHeight="1" spans="1:7">
      <c r="A38" s="24"/>
      <c r="B38" s="38" t="s">
        <v>78</v>
      </c>
      <c r="C38" s="40"/>
      <c r="D38" s="24"/>
      <c r="E38" s="26"/>
      <c r="F38" s="20"/>
      <c r="G38" s="21"/>
    </row>
    <row r="39" ht="132" spans="1:7">
      <c r="A39" s="24">
        <v>1</v>
      </c>
      <c r="B39" s="24" t="s">
        <v>79</v>
      </c>
      <c r="C39" s="23" t="s">
        <v>80</v>
      </c>
      <c r="D39" s="26" t="s">
        <v>52</v>
      </c>
      <c r="E39" s="46">
        <v>43</v>
      </c>
      <c r="F39" s="20"/>
      <c r="G39" s="21" t="s">
        <v>81</v>
      </c>
    </row>
    <row r="40" ht="14" spans="1:7">
      <c r="A40" s="24"/>
      <c r="B40" s="24" t="s">
        <v>82</v>
      </c>
      <c r="C40" s="47" t="s">
        <v>83</v>
      </c>
      <c r="D40" s="26" t="s">
        <v>52</v>
      </c>
      <c r="E40" s="46">
        <v>43</v>
      </c>
      <c r="F40" s="20"/>
      <c r="G40" s="21" t="s">
        <v>81</v>
      </c>
    </row>
    <row r="41" ht="14" spans="1:7">
      <c r="A41" s="24"/>
      <c r="B41" s="24" t="s">
        <v>84</v>
      </c>
      <c r="C41" s="40" t="s">
        <v>85</v>
      </c>
      <c r="D41" s="26" t="s">
        <v>52</v>
      </c>
      <c r="E41" s="46">
        <v>43</v>
      </c>
      <c r="F41" s="20"/>
      <c r="G41" s="21" t="s">
        <v>81</v>
      </c>
    </row>
    <row r="42" ht="14" spans="1:7">
      <c r="A42" s="24"/>
      <c r="B42" s="24" t="s">
        <v>86</v>
      </c>
      <c r="C42" s="47" t="s">
        <v>87</v>
      </c>
      <c r="D42" s="26" t="s">
        <v>52</v>
      </c>
      <c r="E42" s="46">
        <v>2</v>
      </c>
      <c r="F42" s="20"/>
      <c r="G42" s="21" t="s">
        <v>33</v>
      </c>
    </row>
    <row r="43" ht="133" customHeight="1" spans="1:7">
      <c r="A43" s="24">
        <v>2</v>
      </c>
      <c r="B43" s="24" t="s">
        <v>88</v>
      </c>
      <c r="C43" s="23" t="s">
        <v>89</v>
      </c>
      <c r="D43" s="37" t="s">
        <v>12</v>
      </c>
      <c r="E43" s="46">
        <v>2</v>
      </c>
      <c r="F43" s="20"/>
      <c r="G43" s="21" t="s">
        <v>81</v>
      </c>
    </row>
    <row r="44" ht="14" spans="1:7">
      <c r="A44" s="24"/>
      <c r="B44" s="24" t="s">
        <v>82</v>
      </c>
      <c r="C44" s="40" t="s">
        <v>83</v>
      </c>
      <c r="D44" s="37" t="s">
        <v>52</v>
      </c>
      <c r="E44" s="46">
        <v>2</v>
      </c>
      <c r="F44" s="20"/>
      <c r="G44" s="21" t="s">
        <v>81</v>
      </c>
    </row>
    <row r="45" ht="14" spans="1:7">
      <c r="A45" s="24"/>
      <c r="B45" s="24" t="s">
        <v>84</v>
      </c>
      <c r="C45" s="40" t="s">
        <v>90</v>
      </c>
      <c r="D45" s="37" t="s">
        <v>52</v>
      </c>
      <c r="E45" s="46">
        <v>2</v>
      </c>
      <c r="F45" s="20"/>
      <c r="G45" s="21" t="s">
        <v>81</v>
      </c>
    </row>
    <row r="46" ht="14" spans="1:7">
      <c r="A46" s="24"/>
      <c r="B46" s="24" t="s">
        <v>86</v>
      </c>
      <c r="C46" s="40" t="s">
        <v>87</v>
      </c>
      <c r="D46" s="37" t="s">
        <v>52</v>
      </c>
      <c r="E46" s="46">
        <v>2</v>
      </c>
      <c r="F46" s="20"/>
      <c r="G46" s="21" t="s">
        <v>33</v>
      </c>
    </row>
    <row r="47" ht="204" customHeight="1" spans="1:7">
      <c r="A47" s="24">
        <v>3</v>
      </c>
      <c r="B47" s="24" t="s">
        <v>91</v>
      </c>
      <c r="C47" s="23" t="s">
        <v>92</v>
      </c>
      <c r="D47" s="24" t="s">
        <v>12</v>
      </c>
      <c r="E47" s="24">
        <v>2</v>
      </c>
      <c r="F47" s="20"/>
      <c r="G47" s="21" t="s">
        <v>81</v>
      </c>
    </row>
    <row r="48" ht="153" customHeight="1" spans="1:7">
      <c r="A48" s="24"/>
      <c r="B48" s="24" t="s">
        <v>93</v>
      </c>
      <c r="C48" s="43" t="s">
        <v>94</v>
      </c>
      <c r="D48" s="24" t="s">
        <v>52</v>
      </c>
      <c r="E48" s="24">
        <v>2</v>
      </c>
      <c r="F48" s="20"/>
      <c r="G48" s="21" t="s">
        <v>81</v>
      </c>
    </row>
    <row r="49" ht="34" customHeight="1" spans="1:7">
      <c r="A49" s="24"/>
      <c r="B49" s="24" t="s">
        <v>86</v>
      </c>
      <c r="C49" s="40" t="s">
        <v>87</v>
      </c>
      <c r="D49" s="26" t="str">
        <f>D47</f>
        <v>台</v>
      </c>
      <c r="E49" s="26">
        <f>E47</f>
        <v>2</v>
      </c>
      <c r="F49" s="20"/>
      <c r="G49" s="21" t="s">
        <v>33</v>
      </c>
    </row>
    <row r="50" s="10" customFormat="1" ht="228" spans="1:7">
      <c r="A50" s="24">
        <v>4</v>
      </c>
      <c r="B50" s="24" t="s">
        <v>95</v>
      </c>
      <c r="C50" s="23" t="s">
        <v>96</v>
      </c>
      <c r="D50" s="24" t="s">
        <v>12</v>
      </c>
      <c r="E50" s="26">
        <v>2</v>
      </c>
      <c r="F50" s="20"/>
      <c r="G50" s="21" t="s">
        <v>81</v>
      </c>
    </row>
    <row r="51" ht="14" spans="1:7">
      <c r="A51" s="24"/>
      <c r="B51" s="24" t="s">
        <v>86</v>
      </c>
      <c r="C51" s="40" t="s">
        <v>87</v>
      </c>
      <c r="D51" s="26" t="str">
        <f>D50</f>
        <v>台</v>
      </c>
      <c r="E51" s="26">
        <f>E50</f>
        <v>2</v>
      </c>
      <c r="F51" s="20"/>
      <c r="G51" s="21" t="s">
        <v>33</v>
      </c>
    </row>
    <row r="52" ht="14" spans="1:7">
      <c r="A52" s="24">
        <v>5</v>
      </c>
      <c r="B52" s="24" t="s">
        <v>97</v>
      </c>
      <c r="C52" s="40" t="s">
        <v>98</v>
      </c>
      <c r="D52" s="37" t="s">
        <v>63</v>
      </c>
      <c r="E52" s="26">
        <v>16</v>
      </c>
      <c r="F52" s="20"/>
      <c r="G52" s="21" t="s">
        <v>33</v>
      </c>
    </row>
    <row r="53" customHeight="1" spans="1:7">
      <c r="A53" s="24"/>
      <c r="B53" s="38" t="s">
        <v>99</v>
      </c>
      <c r="C53" s="40"/>
      <c r="D53" s="24"/>
      <c r="E53" s="26"/>
      <c r="F53" s="20"/>
      <c r="G53" s="21"/>
    </row>
    <row r="54" ht="132" spans="1:7">
      <c r="A54" s="24">
        <v>1</v>
      </c>
      <c r="B54" s="24" t="s">
        <v>88</v>
      </c>
      <c r="C54" s="40" t="s">
        <v>100</v>
      </c>
      <c r="D54" s="37" t="s">
        <v>52</v>
      </c>
      <c r="E54" s="26">
        <v>2</v>
      </c>
      <c r="F54" s="20"/>
      <c r="G54" s="21" t="s">
        <v>81</v>
      </c>
    </row>
    <row r="55" ht="14" spans="1:7">
      <c r="A55" s="24"/>
      <c r="B55" s="24" t="s">
        <v>82</v>
      </c>
      <c r="C55" s="40" t="s">
        <v>83</v>
      </c>
      <c r="D55" s="37" t="s">
        <v>52</v>
      </c>
      <c r="E55" s="26">
        <f>E54</f>
        <v>2</v>
      </c>
      <c r="F55" s="20"/>
      <c r="G55" s="21" t="s">
        <v>81</v>
      </c>
    </row>
    <row r="56" ht="14" spans="1:7">
      <c r="A56" s="24"/>
      <c r="B56" s="24" t="s">
        <v>84</v>
      </c>
      <c r="C56" s="40" t="s">
        <v>90</v>
      </c>
      <c r="D56" s="37" t="s">
        <v>52</v>
      </c>
      <c r="E56" s="26">
        <f>E54</f>
        <v>2</v>
      </c>
      <c r="F56" s="20"/>
      <c r="G56" s="21" t="s">
        <v>81</v>
      </c>
    </row>
    <row r="57" ht="14" spans="1:7">
      <c r="A57" s="24"/>
      <c r="B57" s="24" t="s">
        <v>86</v>
      </c>
      <c r="C57" s="40" t="s">
        <v>87</v>
      </c>
      <c r="D57" s="37" t="s">
        <v>52</v>
      </c>
      <c r="E57" s="26">
        <f>E54</f>
        <v>2</v>
      </c>
      <c r="F57" s="20"/>
      <c r="G57" s="21" t="s">
        <v>33</v>
      </c>
    </row>
    <row r="58" ht="132" spans="1:7">
      <c r="A58" s="24">
        <v>2</v>
      </c>
      <c r="B58" s="24" t="s">
        <v>79</v>
      </c>
      <c r="C58" s="40" t="s">
        <v>101</v>
      </c>
      <c r="D58" s="26" t="s">
        <v>52</v>
      </c>
      <c r="E58" s="26">
        <v>66</v>
      </c>
      <c r="F58" s="20"/>
      <c r="G58" s="21" t="s">
        <v>81</v>
      </c>
    </row>
    <row r="59" ht="14" spans="1:7">
      <c r="A59" s="24"/>
      <c r="B59" s="24" t="s">
        <v>82</v>
      </c>
      <c r="C59" s="47" t="s">
        <v>83</v>
      </c>
      <c r="D59" s="26" t="s">
        <v>52</v>
      </c>
      <c r="E59" s="26">
        <f>E58</f>
        <v>66</v>
      </c>
      <c r="F59" s="20"/>
      <c r="G59" s="21" t="s">
        <v>81</v>
      </c>
    </row>
    <row r="60" ht="14" spans="1:7">
      <c r="A60" s="24"/>
      <c r="B60" s="24" t="s">
        <v>84</v>
      </c>
      <c r="C60" s="40" t="s">
        <v>85</v>
      </c>
      <c r="D60" s="26" t="s">
        <v>52</v>
      </c>
      <c r="E60" s="26">
        <f>E58</f>
        <v>66</v>
      </c>
      <c r="F60" s="20"/>
      <c r="G60" s="21" t="s">
        <v>81</v>
      </c>
    </row>
    <row r="61" ht="14" spans="1:7">
      <c r="A61" s="24"/>
      <c r="B61" s="24" t="s">
        <v>86</v>
      </c>
      <c r="C61" s="47" t="s">
        <v>87</v>
      </c>
      <c r="D61" s="26" t="s">
        <v>52</v>
      </c>
      <c r="E61" s="26">
        <f>E58</f>
        <v>66</v>
      </c>
      <c r="F61" s="20"/>
      <c r="G61" s="21" t="s">
        <v>33</v>
      </c>
    </row>
    <row r="62" ht="108" spans="1:7">
      <c r="A62" s="24">
        <v>3</v>
      </c>
      <c r="B62" s="24" t="s">
        <v>102</v>
      </c>
      <c r="C62" s="40" t="s">
        <v>103</v>
      </c>
      <c r="D62" s="37" t="s">
        <v>52</v>
      </c>
      <c r="E62" s="26">
        <v>77</v>
      </c>
      <c r="F62" s="20"/>
      <c r="G62" s="21" t="s">
        <v>81</v>
      </c>
    </row>
    <row r="63" ht="14" spans="1:7">
      <c r="A63" s="24"/>
      <c r="B63" s="24" t="s">
        <v>86</v>
      </c>
      <c r="C63" s="40" t="s">
        <v>87</v>
      </c>
      <c r="D63" s="37" t="s">
        <v>52</v>
      </c>
      <c r="E63" s="26">
        <f>E62</f>
        <v>77</v>
      </c>
      <c r="F63" s="20"/>
      <c r="G63" s="21" t="s">
        <v>33</v>
      </c>
    </row>
    <row r="64" ht="84" spans="1:7">
      <c r="A64" s="24">
        <v>4</v>
      </c>
      <c r="B64" s="24" t="s">
        <v>104</v>
      </c>
      <c r="C64" s="48" t="s">
        <v>105</v>
      </c>
      <c r="D64" s="37" t="s">
        <v>52</v>
      </c>
      <c r="E64" s="26">
        <v>29</v>
      </c>
      <c r="F64" s="20"/>
      <c r="G64" s="21" t="s">
        <v>81</v>
      </c>
    </row>
    <row r="65" ht="14" spans="1:7">
      <c r="A65" s="24"/>
      <c r="B65" s="38" t="s">
        <v>106</v>
      </c>
      <c r="C65" s="40"/>
      <c r="D65" s="24"/>
      <c r="E65" s="26"/>
      <c r="F65" s="20"/>
      <c r="G65" s="21"/>
    </row>
    <row r="66" ht="84" spans="1:7">
      <c r="A66" s="24">
        <v>1</v>
      </c>
      <c r="B66" s="24" t="s">
        <v>104</v>
      </c>
      <c r="C66" s="48" t="s">
        <v>105</v>
      </c>
      <c r="D66" s="37" t="s">
        <v>52</v>
      </c>
      <c r="E66" s="26">
        <v>32</v>
      </c>
      <c r="F66" s="20"/>
      <c r="G66" s="21" t="s">
        <v>81</v>
      </c>
    </row>
    <row r="67" s="9" customFormat="1" ht="156" spans="1:7">
      <c r="A67" s="17">
        <v>2</v>
      </c>
      <c r="B67" s="24" t="s">
        <v>107</v>
      </c>
      <c r="C67" s="40" t="s">
        <v>108</v>
      </c>
      <c r="D67" s="24" t="s">
        <v>52</v>
      </c>
      <c r="E67" s="24">
        <v>29</v>
      </c>
      <c r="F67" s="22"/>
      <c r="G67" s="21" t="s">
        <v>81</v>
      </c>
    </row>
    <row r="68" s="9" customFormat="1" ht="19" customHeight="1" spans="1:7">
      <c r="A68" s="17"/>
      <c r="B68" s="24" t="s">
        <v>109</v>
      </c>
      <c r="C68" s="40" t="s">
        <v>110</v>
      </c>
      <c r="D68" s="24" t="s">
        <v>52</v>
      </c>
      <c r="E68" s="24">
        <f>E67</f>
        <v>29</v>
      </c>
      <c r="F68" s="22"/>
      <c r="G68" s="21" t="s">
        <v>81</v>
      </c>
    </row>
    <row r="69" s="9" customFormat="1" ht="24" spans="1:7">
      <c r="A69" s="17"/>
      <c r="B69" s="24" t="s">
        <v>111</v>
      </c>
      <c r="C69" s="40" t="s">
        <v>112</v>
      </c>
      <c r="D69" s="24" t="s">
        <v>52</v>
      </c>
      <c r="E69" s="24">
        <f>E67</f>
        <v>29</v>
      </c>
      <c r="F69" s="22"/>
      <c r="G69" s="23"/>
    </row>
    <row r="70" ht="216" spans="1:7">
      <c r="A70" s="24">
        <v>3</v>
      </c>
      <c r="B70" s="24" t="s">
        <v>113</v>
      </c>
      <c r="C70" s="40" t="s">
        <v>114</v>
      </c>
      <c r="D70" s="26" t="s">
        <v>52</v>
      </c>
      <c r="E70" s="26">
        <v>29</v>
      </c>
      <c r="F70" s="20"/>
      <c r="G70" s="21" t="s">
        <v>81</v>
      </c>
    </row>
    <row r="71" ht="14" spans="1:7">
      <c r="A71" s="24"/>
      <c r="B71" s="24" t="s">
        <v>86</v>
      </c>
      <c r="C71" s="47" t="s">
        <v>87</v>
      </c>
      <c r="D71" s="26" t="s">
        <v>52</v>
      </c>
      <c r="E71" s="26">
        <f>E70</f>
        <v>29</v>
      </c>
      <c r="F71" s="20"/>
      <c r="G71" s="21" t="s">
        <v>33</v>
      </c>
    </row>
    <row r="72" ht="132" spans="1:7">
      <c r="A72" s="24">
        <v>4</v>
      </c>
      <c r="B72" s="24" t="s">
        <v>79</v>
      </c>
      <c r="C72" s="40" t="s">
        <v>101</v>
      </c>
      <c r="D72" s="26" t="s">
        <v>52</v>
      </c>
      <c r="E72" s="26">
        <v>3</v>
      </c>
      <c r="F72" s="20"/>
      <c r="G72" s="21" t="s">
        <v>81</v>
      </c>
    </row>
    <row r="73" ht="14" spans="1:7">
      <c r="A73" s="24"/>
      <c r="B73" s="24" t="s">
        <v>82</v>
      </c>
      <c r="C73" s="47" t="s">
        <v>83</v>
      </c>
      <c r="D73" s="26" t="s">
        <v>52</v>
      </c>
      <c r="E73" s="26">
        <v>3</v>
      </c>
      <c r="F73" s="20"/>
      <c r="G73" s="21" t="s">
        <v>81</v>
      </c>
    </row>
    <row r="74" ht="14" spans="1:7">
      <c r="A74" s="24"/>
      <c r="B74" s="24" t="s">
        <v>84</v>
      </c>
      <c r="C74" s="40" t="s">
        <v>85</v>
      </c>
      <c r="D74" s="26" t="s">
        <v>52</v>
      </c>
      <c r="E74" s="26">
        <v>3</v>
      </c>
      <c r="F74" s="20"/>
      <c r="G74" s="21" t="s">
        <v>81</v>
      </c>
    </row>
    <row r="75" ht="14" spans="1:7">
      <c r="A75" s="24"/>
      <c r="B75" s="24" t="s">
        <v>86</v>
      </c>
      <c r="C75" s="47" t="s">
        <v>87</v>
      </c>
      <c r="D75" s="26" t="s">
        <v>52</v>
      </c>
      <c r="E75" s="26">
        <f>E72</f>
        <v>3</v>
      </c>
      <c r="F75" s="20"/>
      <c r="G75" s="21" t="s">
        <v>33</v>
      </c>
    </row>
    <row r="76" ht="14" spans="1:7">
      <c r="A76" s="24"/>
      <c r="B76" s="38" t="s">
        <v>115</v>
      </c>
      <c r="C76" s="49"/>
      <c r="D76" s="37"/>
      <c r="E76" s="46"/>
      <c r="F76" s="20"/>
      <c r="G76" s="21"/>
    </row>
    <row r="77" s="10" customFormat="1" ht="283" customHeight="1" spans="1:7">
      <c r="A77" s="37">
        <v>1</v>
      </c>
      <c r="B77" s="24" t="s">
        <v>116</v>
      </c>
      <c r="C77" s="23" t="s">
        <v>117</v>
      </c>
      <c r="D77" s="26" t="s">
        <v>52</v>
      </c>
      <c r="E77" s="46">
        <v>10</v>
      </c>
      <c r="F77" s="20"/>
      <c r="G77" s="21" t="s">
        <v>81</v>
      </c>
    </row>
    <row r="78" ht="14" spans="1:7">
      <c r="A78" s="37">
        <v>2</v>
      </c>
      <c r="B78" s="24" t="s">
        <v>118</v>
      </c>
      <c r="C78" s="40" t="s">
        <v>119</v>
      </c>
      <c r="D78" s="26" t="s">
        <v>52</v>
      </c>
      <c r="E78" s="46">
        <v>60</v>
      </c>
      <c r="F78" s="20"/>
      <c r="G78" s="21" t="s">
        <v>120</v>
      </c>
    </row>
    <row r="79" ht="78" customHeight="1" spans="1:7">
      <c r="A79" s="37">
        <v>3</v>
      </c>
      <c r="B79" s="24" t="s">
        <v>121</v>
      </c>
      <c r="C79" s="40" t="s">
        <v>122</v>
      </c>
      <c r="D79" s="26" t="s">
        <v>12</v>
      </c>
      <c r="E79" s="46">
        <v>3</v>
      </c>
      <c r="F79" s="20"/>
      <c r="G79" s="21" t="s">
        <v>33</v>
      </c>
    </row>
    <row r="80" ht="30" customHeight="1" spans="1:7">
      <c r="A80" s="37">
        <v>4</v>
      </c>
      <c r="B80" s="24" t="s">
        <v>123</v>
      </c>
      <c r="C80" s="40" t="s">
        <v>123</v>
      </c>
      <c r="D80" s="26" t="s">
        <v>52</v>
      </c>
      <c r="E80" s="46">
        <v>8</v>
      </c>
      <c r="F80" s="20"/>
      <c r="G80" s="21" t="s">
        <v>33</v>
      </c>
    </row>
    <row r="81" ht="30" customHeight="1" spans="1:7">
      <c r="A81" s="37">
        <v>5</v>
      </c>
      <c r="B81" s="24" t="s">
        <v>124</v>
      </c>
      <c r="C81" s="40" t="s">
        <v>125</v>
      </c>
      <c r="D81" s="26" t="s">
        <v>52</v>
      </c>
      <c r="E81" s="46">
        <v>22</v>
      </c>
      <c r="F81" s="20"/>
      <c r="G81" s="21" t="s">
        <v>33</v>
      </c>
    </row>
    <row r="82" ht="30" customHeight="1" spans="1:7">
      <c r="A82" s="37">
        <v>6</v>
      </c>
      <c r="B82" s="24" t="s">
        <v>126</v>
      </c>
      <c r="C82" s="40" t="s">
        <v>127</v>
      </c>
      <c r="D82" s="26" t="s">
        <v>32</v>
      </c>
      <c r="E82" s="46">
        <v>5</v>
      </c>
      <c r="F82" s="20"/>
      <c r="G82" s="21" t="s">
        <v>33</v>
      </c>
    </row>
    <row r="83" ht="30" customHeight="1" spans="1:7">
      <c r="A83" s="37">
        <v>7</v>
      </c>
      <c r="B83" s="4" t="s">
        <v>128</v>
      </c>
      <c r="C83" s="4"/>
      <c r="D83" s="26"/>
      <c r="E83" s="46"/>
      <c r="F83" s="20"/>
      <c r="G83" s="21"/>
    </row>
    <row r="84" ht="26" customHeight="1" spans="1:7">
      <c r="A84" s="18" t="s">
        <v>129</v>
      </c>
      <c r="B84" s="4"/>
      <c r="C84" s="19"/>
      <c r="D84" s="18"/>
      <c r="E84" s="18"/>
      <c r="F84" s="20"/>
      <c r="G84" s="21"/>
    </row>
    <row r="85" ht="26" customHeight="1" spans="1:7">
      <c r="A85" s="37">
        <v>1</v>
      </c>
      <c r="B85" s="50" t="s">
        <v>130</v>
      </c>
      <c r="C85" s="51" t="s">
        <v>131</v>
      </c>
      <c r="D85" s="37" t="s">
        <v>52</v>
      </c>
      <c r="E85" s="37">
        <v>40</v>
      </c>
      <c r="F85" s="20"/>
      <c r="G85" s="21" t="s">
        <v>33</v>
      </c>
    </row>
    <row r="86" ht="26" customHeight="1" spans="1:7">
      <c r="A86" s="37">
        <v>2</v>
      </c>
      <c r="B86" s="4" t="s">
        <v>128</v>
      </c>
      <c r="C86" s="4"/>
      <c r="D86" s="37"/>
      <c r="E86" s="37"/>
      <c r="F86" s="20"/>
      <c r="G86" s="21"/>
    </row>
    <row r="87" ht="26" customHeight="1" spans="1:7">
      <c r="A87" s="18" t="s">
        <v>132</v>
      </c>
      <c r="B87" s="4"/>
      <c r="C87" s="19"/>
      <c r="D87" s="18"/>
      <c r="E87" s="18"/>
      <c r="F87" s="20"/>
      <c r="G87" s="21"/>
    </row>
    <row r="88" ht="26" customHeight="1" spans="1:7">
      <c r="A88" s="38" t="s">
        <v>133</v>
      </c>
      <c r="B88" s="38"/>
      <c r="C88" s="39"/>
      <c r="D88" s="37"/>
      <c r="E88" s="37"/>
      <c r="F88" s="20"/>
      <c r="G88" s="21"/>
    </row>
    <row r="89" ht="63" customHeight="1" spans="1:7">
      <c r="A89" s="52">
        <v>1</v>
      </c>
      <c r="B89" s="52" t="s">
        <v>134</v>
      </c>
      <c r="C89" s="53" t="s">
        <v>135</v>
      </c>
      <c r="D89" s="52" t="s">
        <v>12</v>
      </c>
      <c r="E89" s="52">
        <v>1</v>
      </c>
      <c r="F89" s="20"/>
      <c r="G89" s="23" t="s">
        <v>136</v>
      </c>
    </row>
    <row r="90" ht="33" customHeight="1" spans="1:7">
      <c r="A90" s="52">
        <v>2</v>
      </c>
      <c r="B90" s="54" t="s">
        <v>137</v>
      </c>
      <c r="C90" s="55" t="s">
        <v>138</v>
      </c>
      <c r="D90" s="54" t="s">
        <v>139</v>
      </c>
      <c r="E90" s="54">
        <f>662*3+50</f>
        <v>2036</v>
      </c>
      <c r="F90" s="20"/>
      <c r="G90" s="23" t="s">
        <v>136</v>
      </c>
    </row>
    <row r="91" customHeight="1" spans="1:7">
      <c r="A91" s="52">
        <v>3</v>
      </c>
      <c r="B91" s="4" t="s">
        <v>128</v>
      </c>
      <c r="C91" s="4"/>
      <c r="D91" s="52"/>
      <c r="E91" s="52"/>
      <c r="F91" s="20"/>
      <c r="G91" s="21"/>
    </row>
    <row r="92" customHeight="1" spans="1:7">
      <c r="A92" s="38" t="s">
        <v>140</v>
      </c>
      <c r="B92" s="38"/>
      <c r="C92" s="39"/>
      <c r="D92" s="37"/>
      <c r="E92" s="37"/>
      <c r="F92" s="20"/>
      <c r="G92" s="21"/>
    </row>
    <row r="93" ht="72" customHeight="1" spans="1:7">
      <c r="A93" s="37">
        <v>1</v>
      </c>
      <c r="B93" s="44" t="s">
        <v>141</v>
      </c>
      <c r="C93" s="40" t="s">
        <v>142</v>
      </c>
      <c r="D93" s="37" t="s">
        <v>12</v>
      </c>
      <c r="E93" s="37">
        <v>75</v>
      </c>
      <c r="F93" s="20"/>
      <c r="G93" s="23" t="s">
        <v>136</v>
      </c>
    </row>
    <row r="94" ht="122" customHeight="1" spans="1:7">
      <c r="A94" s="37">
        <v>2</v>
      </c>
      <c r="B94" s="44" t="s">
        <v>143</v>
      </c>
      <c r="C94" s="56" t="s">
        <v>144</v>
      </c>
      <c r="D94" s="37" t="s">
        <v>12</v>
      </c>
      <c r="E94" s="37">
        <v>662</v>
      </c>
      <c r="F94" s="20"/>
      <c r="G94" s="23" t="s">
        <v>136</v>
      </c>
    </row>
    <row r="95" ht="26" customHeight="1" spans="1:7">
      <c r="A95" s="37">
        <v>4</v>
      </c>
      <c r="B95" s="44" t="s">
        <v>145</v>
      </c>
      <c r="C95" s="43" t="s">
        <v>76</v>
      </c>
      <c r="D95" s="37" t="s">
        <v>12</v>
      </c>
      <c r="E95" s="37">
        <v>29</v>
      </c>
      <c r="F95" s="20"/>
      <c r="G95" s="21" t="s">
        <v>33</v>
      </c>
    </row>
    <row r="96" ht="21" customHeight="1" spans="1:7">
      <c r="A96" s="38"/>
      <c r="B96" s="6" t="s">
        <v>146</v>
      </c>
      <c r="C96" s="39"/>
      <c r="D96" s="37" t="s">
        <v>12</v>
      </c>
      <c r="E96" s="37">
        <v>29</v>
      </c>
      <c r="F96" s="20"/>
      <c r="G96" s="21" t="s">
        <v>33</v>
      </c>
    </row>
    <row r="97" ht="21" customHeight="1" spans="1:7">
      <c r="A97" s="38" t="s">
        <v>147</v>
      </c>
      <c r="B97" s="38"/>
      <c r="C97" s="39"/>
      <c r="D97" s="37"/>
      <c r="E97" s="37"/>
      <c r="F97" s="20"/>
      <c r="G97" s="21"/>
    </row>
    <row r="98" ht="21" customHeight="1" spans="1:7">
      <c r="A98" s="37">
        <v>1</v>
      </c>
      <c r="B98" s="44" t="s">
        <v>148</v>
      </c>
      <c r="C98" s="43" t="s">
        <v>149</v>
      </c>
      <c r="D98" s="37" t="s">
        <v>32</v>
      </c>
      <c r="E98" s="37">
        <v>29</v>
      </c>
      <c r="F98" s="22"/>
      <c r="G98" s="21" t="s">
        <v>33</v>
      </c>
    </row>
    <row r="99" ht="21" customHeight="1" spans="1:7">
      <c r="A99" s="37"/>
      <c r="B99" s="44" t="s">
        <v>150</v>
      </c>
      <c r="C99" s="43" t="s">
        <v>151</v>
      </c>
      <c r="D99" s="37" t="s">
        <v>32</v>
      </c>
      <c r="E99" s="37">
        <v>46</v>
      </c>
      <c r="F99" s="20"/>
      <c r="G99" s="23" t="s">
        <v>136</v>
      </c>
    </row>
    <row r="100" ht="21" customHeight="1" spans="1:7">
      <c r="A100" s="37">
        <v>2</v>
      </c>
      <c r="B100" s="44" t="s">
        <v>152</v>
      </c>
      <c r="C100" s="43" t="s">
        <v>153</v>
      </c>
      <c r="D100" s="37" t="s">
        <v>12</v>
      </c>
      <c r="E100" s="37">
        <f>46*2+29</f>
        <v>121</v>
      </c>
      <c r="F100" s="20"/>
      <c r="G100" s="23" t="s">
        <v>136</v>
      </c>
    </row>
    <row r="101" ht="21" customHeight="1" spans="1:7">
      <c r="A101" s="37">
        <v>3</v>
      </c>
      <c r="B101" s="44" t="s">
        <v>154</v>
      </c>
      <c r="C101" s="43" t="s">
        <v>155</v>
      </c>
      <c r="D101" s="37" t="s">
        <v>32</v>
      </c>
      <c r="E101" s="37">
        <v>75</v>
      </c>
      <c r="F101" s="20"/>
      <c r="G101" s="23" t="s">
        <v>136</v>
      </c>
    </row>
    <row r="102" ht="21" customHeight="1" spans="1:7">
      <c r="A102" s="37">
        <v>4</v>
      </c>
      <c r="B102" s="44" t="s">
        <v>156</v>
      </c>
      <c r="C102" s="43" t="s">
        <v>157</v>
      </c>
      <c r="D102" s="37" t="s">
        <v>12</v>
      </c>
      <c r="E102" s="37">
        <v>27</v>
      </c>
      <c r="F102" s="20"/>
      <c r="G102" s="21" t="s">
        <v>33</v>
      </c>
    </row>
    <row r="103" ht="21" customHeight="1" spans="1:7">
      <c r="A103" s="38" t="s">
        <v>158</v>
      </c>
      <c r="B103" s="38"/>
      <c r="C103" s="57"/>
      <c r="D103" s="58"/>
      <c r="E103" s="37"/>
      <c r="F103" s="20"/>
      <c r="G103" s="21"/>
    </row>
    <row r="104" ht="27" customHeight="1" spans="1:7">
      <c r="A104" s="37">
        <v>1</v>
      </c>
      <c r="B104" s="44" t="s">
        <v>67</v>
      </c>
      <c r="C104" s="43" t="s">
        <v>68</v>
      </c>
      <c r="D104" s="37" t="s">
        <v>52</v>
      </c>
      <c r="E104" s="37">
        <f>1289-10</f>
        <v>1279</v>
      </c>
      <c r="F104" s="20"/>
      <c r="G104" s="21" t="s">
        <v>33</v>
      </c>
    </row>
    <row r="105" ht="27" customHeight="1" spans="1:7">
      <c r="A105" s="37">
        <v>2</v>
      </c>
      <c r="B105" s="44" t="s">
        <v>69</v>
      </c>
      <c r="C105" s="43" t="s">
        <v>70</v>
      </c>
      <c r="D105" s="37" t="s">
        <v>52</v>
      </c>
      <c r="E105" s="59">
        <f>1068-60</f>
        <v>1008</v>
      </c>
      <c r="F105" s="20"/>
      <c r="G105" s="23" t="s">
        <v>136</v>
      </c>
    </row>
    <row r="106" ht="27" customHeight="1" spans="1:7">
      <c r="A106" s="37">
        <v>3</v>
      </c>
      <c r="B106" s="44" t="s">
        <v>75</v>
      </c>
      <c r="C106" s="43" t="s">
        <v>76</v>
      </c>
      <c r="D106" s="37" t="s">
        <v>12</v>
      </c>
      <c r="E106" s="37">
        <v>27</v>
      </c>
      <c r="F106" s="20"/>
      <c r="G106" s="21" t="s">
        <v>33</v>
      </c>
    </row>
    <row r="107" ht="27" customHeight="1" spans="1:7">
      <c r="A107" s="18" t="s">
        <v>159</v>
      </c>
      <c r="B107" s="4"/>
      <c r="C107" s="19"/>
      <c r="D107" s="18"/>
      <c r="E107" s="18"/>
      <c r="F107" s="20"/>
      <c r="G107" s="21"/>
    </row>
    <row r="108" ht="17" customHeight="1" spans="1:7">
      <c r="A108" s="46"/>
      <c r="B108" s="38" t="s">
        <v>160</v>
      </c>
      <c r="C108" s="40"/>
      <c r="D108" s="24" t="s">
        <v>161</v>
      </c>
      <c r="E108" s="24"/>
      <c r="F108" s="20"/>
      <c r="G108" s="21"/>
    </row>
    <row r="109" ht="17" customHeight="1" spans="1:7">
      <c r="A109" s="46"/>
      <c r="B109" s="4" t="s">
        <v>162</v>
      </c>
      <c r="C109" s="40"/>
      <c r="D109" s="24"/>
      <c r="E109" s="24"/>
      <c r="F109" s="20"/>
      <c r="G109" s="21"/>
    </row>
    <row r="110" s="11" customFormat="1" ht="17" customHeight="1" spans="1:7">
      <c r="A110" s="60">
        <v>1</v>
      </c>
      <c r="B110" s="24" t="s">
        <v>163</v>
      </c>
      <c r="C110" s="40" t="s">
        <v>164</v>
      </c>
      <c r="D110" s="24" t="s">
        <v>12</v>
      </c>
      <c r="E110" s="60">
        <v>2</v>
      </c>
      <c r="F110" s="61"/>
      <c r="G110" s="62" t="s">
        <v>165</v>
      </c>
    </row>
    <row r="111" s="11" customFormat="1" ht="29" customHeight="1" spans="1:7">
      <c r="A111" s="24" t="s">
        <v>166</v>
      </c>
      <c r="B111" s="24" t="s">
        <v>167</v>
      </c>
      <c r="C111" s="40"/>
      <c r="D111" s="24"/>
      <c r="E111" s="60"/>
      <c r="F111" s="63"/>
      <c r="G111" s="62"/>
    </row>
    <row r="112" s="11" customFormat="1" ht="29" customHeight="1" spans="1:7">
      <c r="A112" s="24"/>
      <c r="B112" s="24" t="s">
        <v>168</v>
      </c>
      <c r="C112" s="40"/>
      <c r="D112" s="24"/>
      <c r="E112" s="60"/>
      <c r="F112" s="63"/>
      <c r="G112" s="62"/>
    </row>
    <row r="113" s="11" customFormat="1" ht="29" customHeight="1" spans="1:7">
      <c r="A113" s="24"/>
      <c r="B113" s="24" t="s">
        <v>169</v>
      </c>
      <c r="C113" s="40"/>
      <c r="D113" s="24"/>
      <c r="E113" s="60"/>
      <c r="F113" s="64"/>
      <c r="G113" s="62"/>
    </row>
    <row r="114" s="11" customFormat="1" ht="39" customHeight="1" spans="1:7">
      <c r="A114" s="60">
        <v>2</v>
      </c>
      <c r="B114" s="24" t="s">
        <v>170</v>
      </c>
      <c r="C114" s="40" t="s">
        <v>171</v>
      </c>
      <c r="D114" s="24" t="s">
        <v>12</v>
      </c>
      <c r="E114" s="60">
        <v>2</v>
      </c>
      <c r="F114" s="61"/>
      <c r="G114" s="62" t="s">
        <v>165</v>
      </c>
    </row>
    <row r="115" s="11" customFormat="1" ht="39" customHeight="1" spans="1:7">
      <c r="A115" s="24" t="s">
        <v>166</v>
      </c>
      <c r="B115" s="24" t="s">
        <v>172</v>
      </c>
      <c r="C115" s="40"/>
      <c r="D115" s="24"/>
      <c r="E115" s="60"/>
      <c r="F115" s="63"/>
      <c r="G115" s="62"/>
    </row>
    <row r="116" s="11" customFormat="1" ht="39" customHeight="1" spans="1:7">
      <c r="A116" s="24"/>
      <c r="B116" s="24" t="s">
        <v>173</v>
      </c>
      <c r="C116" s="40"/>
      <c r="D116" s="24"/>
      <c r="E116" s="60"/>
      <c r="F116" s="63"/>
      <c r="G116" s="62"/>
    </row>
    <row r="117" s="11" customFormat="1" ht="39" customHeight="1" spans="1:7">
      <c r="A117" s="24"/>
      <c r="B117" s="24" t="s">
        <v>174</v>
      </c>
      <c r="C117" s="40"/>
      <c r="D117" s="24"/>
      <c r="E117" s="60"/>
      <c r="F117" s="63"/>
      <c r="G117" s="62"/>
    </row>
    <row r="118" s="11" customFormat="1" ht="39" customHeight="1" spans="1:7">
      <c r="A118" s="24"/>
      <c r="B118" s="24" t="s">
        <v>175</v>
      </c>
      <c r="C118" s="40"/>
      <c r="D118" s="24"/>
      <c r="E118" s="60"/>
      <c r="F118" s="63"/>
      <c r="G118" s="62"/>
    </row>
    <row r="119" s="11" customFormat="1" ht="39" customHeight="1" spans="1:7">
      <c r="A119" s="24"/>
      <c r="B119" s="24" t="s">
        <v>176</v>
      </c>
      <c r="C119" s="40"/>
      <c r="D119" s="24"/>
      <c r="E119" s="60"/>
      <c r="F119" s="64"/>
      <c r="G119" s="62"/>
    </row>
    <row r="120" s="11" customFormat="1" ht="43" customHeight="1" spans="1:7">
      <c r="A120" s="60">
        <v>3</v>
      </c>
      <c r="B120" s="24" t="s">
        <v>177</v>
      </c>
      <c r="C120" s="40" t="s">
        <v>178</v>
      </c>
      <c r="D120" s="24" t="s">
        <v>52</v>
      </c>
      <c r="E120" s="60">
        <v>2</v>
      </c>
      <c r="F120" s="65"/>
      <c r="G120" s="62" t="s">
        <v>165</v>
      </c>
    </row>
    <row r="121" s="11" customFormat="1" customHeight="1" spans="1:7">
      <c r="A121" s="60">
        <v>4</v>
      </c>
      <c r="B121" s="24" t="s">
        <v>179</v>
      </c>
      <c r="C121" s="40" t="s">
        <v>180</v>
      </c>
      <c r="D121" s="24" t="s">
        <v>32</v>
      </c>
      <c r="E121" s="60">
        <v>2</v>
      </c>
      <c r="F121" s="65"/>
      <c r="G121" s="62" t="s">
        <v>33</v>
      </c>
    </row>
    <row r="122" customFormat="1" customHeight="1" spans="1:7">
      <c r="A122" s="46">
        <v>5</v>
      </c>
      <c r="B122" s="37" t="s">
        <v>181</v>
      </c>
      <c r="C122" s="40" t="s">
        <v>37</v>
      </c>
      <c r="D122" s="24" t="s">
        <v>32</v>
      </c>
      <c r="E122" s="60">
        <v>1</v>
      </c>
      <c r="F122" s="20"/>
      <c r="G122" s="62" t="s">
        <v>33</v>
      </c>
    </row>
    <row r="123" customHeight="1" spans="1:8">
      <c r="A123" s="46"/>
      <c r="B123" s="4" t="s">
        <v>182</v>
      </c>
      <c r="C123" s="40"/>
      <c r="D123" s="24"/>
      <c r="E123" s="24"/>
      <c r="F123" s="20"/>
      <c r="G123" s="21"/>
      <c r="H123"/>
    </row>
    <row r="124" ht="14" spans="1:7">
      <c r="A124" s="60">
        <v>1</v>
      </c>
      <c r="B124" s="24" t="s">
        <v>163</v>
      </c>
      <c r="C124" s="40" t="s">
        <v>164</v>
      </c>
      <c r="D124" s="24" t="s">
        <v>12</v>
      </c>
      <c r="E124" s="60">
        <v>4</v>
      </c>
      <c r="F124" s="28"/>
      <c r="G124" s="66" t="s">
        <v>165</v>
      </c>
    </row>
    <row r="125" ht="14" spans="1:7">
      <c r="A125" s="24" t="s">
        <v>166</v>
      </c>
      <c r="B125" s="24" t="s">
        <v>167</v>
      </c>
      <c r="C125" s="40"/>
      <c r="D125" s="24"/>
      <c r="E125" s="60"/>
      <c r="F125" s="67"/>
      <c r="G125" s="68"/>
    </row>
    <row r="126" ht="14" spans="1:7">
      <c r="A126" s="24"/>
      <c r="B126" s="24" t="s">
        <v>168</v>
      </c>
      <c r="C126" s="40"/>
      <c r="D126" s="24"/>
      <c r="E126" s="60"/>
      <c r="F126" s="67"/>
      <c r="G126" s="68"/>
    </row>
    <row r="127" ht="52" customHeight="1" spans="1:7">
      <c r="A127" s="24"/>
      <c r="B127" s="24" t="s">
        <v>169</v>
      </c>
      <c r="C127" s="40"/>
      <c r="D127" s="24"/>
      <c r="E127" s="60"/>
      <c r="F127" s="30"/>
      <c r="G127" s="69"/>
    </row>
    <row r="128" ht="41" customHeight="1" spans="1:7">
      <c r="A128" s="60">
        <v>2</v>
      </c>
      <c r="B128" s="24" t="s">
        <v>170</v>
      </c>
      <c r="C128" s="40" t="s">
        <v>171</v>
      </c>
      <c r="D128" s="24" t="s">
        <v>12</v>
      </c>
      <c r="E128" s="60">
        <v>4</v>
      </c>
      <c r="F128" s="28"/>
      <c r="G128" s="21" t="s">
        <v>165</v>
      </c>
    </row>
    <row r="129" ht="41" customHeight="1" spans="1:7">
      <c r="A129" s="24" t="s">
        <v>166</v>
      </c>
      <c r="B129" s="24" t="s">
        <v>172</v>
      </c>
      <c r="C129" s="40"/>
      <c r="D129" s="24"/>
      <c r="E129" s="60"/>
      <c r="F129" s="67"/>
      <c r="G129" s="21"/>
    </row>
    <row r="130" ht="41" customHeight="1" spans="1:7">
      <c r="A130" s="24"/>
      <c r="B130" s="24" t="s">
        <v>173</v>
      </c>
      <c r="C130" s="40"/>
      <c r="D130" s="24"/>
      <c r="E130" s="60"/>
      <c r="F130" s="67"/>
      <c r="G130" s="21"/>
    </row>
    <row r="131" ht="41" customHeight="1" spans="1:7">
      <c r="A131" s="24"/>
      <c r="B131" s="24" t="s">
        <v>174</v>
      </c>
      <c r="C131" s="40"/>
      <c r="D131" s="24"/>
      <c r="E131" s="60"/>
      <c r="F131" s="67"/>
      <c r="G131" s="21"/>
    </row>
    <row r="132" ht="41" customHeight="1" spans="1:7">
      <c r="A132" s="24"/>
      <c r="B132" s="24" t="s">
        <v>175</v>
      </c>
      <c r="C132" s="40"/>
      <c r="D132" s="24"/>
      <c r="E132" s="60"/>
      <c r="F132" s="67"/>
      <c r="G132" s="21"/>
    </row>
    <row r="133" ht="41" customHeight="1" spans="1:7">
      <c r="A133" s="24"/>
      <c r="B133" s="24" t="s">
        <v>176</v>
      </c>
      <c r="C133" s="40"/>
      <c r="D133" s="24"/>
      <c r="E133" s="60"/>
      <c r="F133" s="30"/>
      <c r="G133" s="21"/>
    </row>
    <row r="134" ht="47" customHeight="1" spans="1:7">
      <c r="A134" s="60">
        <v>3</v>
      </c>
      <c r="B134" s="24" t="s">
        <v>177</v>
      </c>
      <c r="C134" s="40" t="s">
        <v>178</v>
      </c>
      <c r="D134" s="24" t="s">
        <v>52</v>
      </c>
      <c r="E134" s="60">
        <v>4</v>
      </c>
      <c r="F134" s="20"/>
      <c r="G134" s="62" t="s">
        <v>165</v>
      </c>
    </row>
    <row r="135" ht="22" customHeight="1" spans="1:7">
      <c r="A135" s="60">
        <v>4</v>
      </c>
      <c r="B135" s="24" t="s">
        <v>179</v>
      </c>
      <c r="C135" s="40" t="s">
        <v>180</v>
      </c>
      <c r="D135" s="24" t="s">
        <v>32</v>
      </c>
      <c r="E135" s="60">
        <v>4</v>
      </c>
      <c r="F135" s="20"/>
      <c r="G135" s="62" t="s">
        <v>33</v>
      </c>
    </row>
    <row r="136" ht="22" customHeight="1" spans="1:7">
      <c r="A136" s="46">
        <v>5</v>
      </c>
      <c r="B136" s="37" t="s">
        <v>181</v>
      </c>
      <c r="C136" s="40" t="s">
        <v>37</v>
      </c>
      <c r="D136" s="24" t="s">
        <v>32</v>
      </c>
      <c r="E136" s="60">
        <v>2</v>
      </c>
      <c r="F136" s="20"/>
      <c r="G136" s="62" t="s">
        <v>33</v>
      </c>
    </row>
    <row r="137" ht="22" customHeight="1" spans="1:7">
      <c r="A137" s="46"/>
      <c r="B137" s="38" t="s">
        <v>183</v>
      </c>
      <c r="C137" s="40"/>
      <c r="D137" s="24"/>
      <c r="E137" s="60"/>
      <c r="F137" s="20"/>
      <c r="G137" s="21"/>
    </row>
    <row r="138" ht="59" customHeight="1" spans="1:7">
      <c r="A138" s="60">
        <v>1</v>
      </c>
      <c r="B138" s="24" t="s">
        <v>184</v>
      </c>
      <c r="C138" s="40" t="s">
        <v>185</v>
      </c>
      <c r="D138" s="24" t="s">
        <v>186</v>
      </c>
      <c r="E138" s="60">
        <v>2</v>
      </c>
      <c r="F138" s="20"/>
      <c r="G138" s="62" t="s">
        <v>165</v>
      </c>
    </row>
    <row r="139" ht="147" customHeight="1" spans="1:7">
      <c r="A139" s="60">
        <v>2</v>
      </c>
      <c r="B139" s="24" t="s">
        <v>187</v>
      </c>
      <c r="C139" s="40" t="s">
        <v>188</v>
      </c>
      <c r="D139" s="24" t="s">
        <v>12</v>
      </c>
      <c r="E139" s="60">
        <v>2</v>
      </c>
      <c r="F139" s="20"/>
      <c r="G139" s="62" t="s">
        <v>165</v>
      </c>
    </row>
    <row r="140" customHeight="1" spans="1:7">
      <c r="A140" s="60">
        <v>3</v>
      </c>
      <c r="B140" s="24" t="s">
        <v>189</v>
      </c>
      <c r="C140" s="40" t="s">
        <v>190</v>
      </c>
      <c r="D140" s="24" t="s">
        <v>12</v>
      </c>
      <c r="E140" s="60">
        <v>2</v>
      </c>
      <c r="F140" s="20"/>
      <c r="G140" s="62" t="s">
        <v>33</v>
      </c>
    </row>
    <row r="141" customHeight="1" spans="1:7">
      <c r="A141" s="60">
        <v>4</v>
      </c>
      <c r="B141" s="24" t="s">
        <v>191</v>
      </c>
      <c r="C141" s="40" t="s">
        <v>192</v>
      </c>
      <c r="D141" s="24" t="s">
        <v>12</v>
      </c>
      <c r="E141" s="60">
        <v>2</v>
      </c>
      <c r="F141" s="20"/>
      <c r="G141" s="62" t="s">
        <v>33</v>
      </c>
    </row>
    <row r="142" customHeight="1" spans="1:7">
      <c r="A142" s="46"/>
      <c r="B142" s="38" t="s">
        <v>193</v>
      </c>
      <c r="C142" s="70"/>
      <c r="D142" s="24"/>
      <c r="E142" s="60"/>
      <c r="F142" s="20"/>
      <c r="G142" s="21"/>
    </row>
    <row r="143" customHeight="1" spans="1:7">
      <c r="A143" s="60">
        <v>1</v>
      </c>
      <c r="B143" s="4" t="s">
        <v>128</v>
      </c>
      <c r="C143" s="4"/>
      <c r="D143" s="24"/>
      <c r="E143" s="60"/>
      <c r="F143" s="20"/>
      <c r="G143" s="21"/>
    </row>
    <row r="144" customHeight="1" spans="1:7">
      <c r="A144" s="18" t="s">
        <v>194</v>
      </c>
      <c r="B144" s="4"/>
      <c r="C144" s="19"/>
      <c r="D144" s="18"/>
      <c r="E144" s="18"/>
      <c r="F144" s="20"/>
      <c r="G144" s="21"/>
    </row>
    <row r="145" ht="65" customHeight="1" spans="1:7">
      <c r="A145" s="71">
        <v>1</v>
      </c>
      <c r="B145" s="72" t="s">
        <v>195</v>
      </c>
      <c r="C145" s="73" t="s">
        <v>196</v>
      </c>
      <c r="D145" s="74" t="s">
        <v>32</v>
      </c>
      <c r="E145" s="74">
        <v>0</v>
      </c>
      <c r="F145" s="20" t="s">
        <v>197</v>
      </c>
      <c r="G145" s="21" t="s">
        <v>198</v>
      </c>
    </row>
    <row r="146" ht="24" customHeight="1" spans="1:7">
      <c r="A146" s="71">
        <v>2</v>
      </c>
      <c r="B146" s="72" t="s">
        <v>199</v>
      </c>
      <c r="C146" s="73" t="s">
        <v>200</v>
      </c>
      <c r="D146" s="74" t="s">
        <v>32</v>
      </c>
      <c r="E146" s="74">
        <v>0</v>
      </c>
      <c r="F146" s="20" t="s">
        <v>201</v>
      </c>
      <c r="G146" s="21"/>
    </row>
    <row r="147" ht="24" customHeight="1" spans="1:7">
      <c r="A147" s="71">
        <v>3</v>
      </c>
      <c r="B147" s="72" t="s">
        <v>202</v>
      </c>
      <c r="C147" s="75" t="s">
        <v>203</v>
      </c>
      <c r="D147" s="74" t="s">
        <v>204</v>
      </c>
      <c r="E147" s="74">
        <v>0</v>
      </c>
      <c r="F147" s="20" t="s">
        <v>201</v>
      </c>
      <c r="G147" s="21"/>
    </row>
    <row r="148" ht="131" customHeight="1" spans="1:7">
      <c r="A148" s="71">
        <v>4</v>
      </c>
      <c r="B148" s="72" t="s">
        <v>205</v>
      </c>
      <c r="C148" s="76" t="s">
        <v>206</v>
      </c>
      <c r="D148" s="74" t="s">
        <v>12</v>
      </c>
      <c r="E148" s="77">
        <v>3</v>
      </c>
      <c r="F148" s="20" t="s">
        <v>197</v>
      </c>
      <c r="G148" s="21" t="s">
        <v>198</v>
      </c>
    </row>
    <row r="149" ht="32" customHeight="1" spans="1:7">
      <c r="A149" s="71">
        <v>5</v>
      </c>
      <c r="B149" s="72" t="s">
        <v>207</v>
      </c>
      <c r="C149" s="78"/>
      <c r="D149" s="79" t="s">
        <v>12</v>
      </c>
      <c r="E149" s="79">
        <v>0</v>
      </c>
      <c r="F149" s="20" t="s">
        <v>201</v>
      </c>
      <c r="G149" s="62"/>
    </row>
    <row r="150" ht="21" customHeight="1" spans="1:7">
      <c r="A150" s="71">
        <v>6</v>
      </c>
      <c r="B150" s="80" t="s">
        <v>208</v>
      </c>
      <c r="C150" s="81" t="s">
        <v>209</v>
      </c>
      <c r="D150" s="82" t="s">
        <v>210</v>
      </c>
      <c r="E150" s="82">
        <v>1</v>
      </c>
      <c r="F150" s="20"/>
      <c r="G150" s="62" t="s">
        <v>33</v>
      </c>
    </row>
    <row r="151" ht="21" customHeight="1" spans="1:7">
      <c r="A151" s="18" t="s">
        <v>211</v>
      </c>
      <c r="B151" s="4"/>
      <c r="C151" s="19"/>
      <c r="D151" s="18"/>
      <c r="E151" s="18"/>
      <c r="F151" s="20"/>
      <c r="G151" s="21"/>
    </row>
    <row r="152" ht="19" customHeight="1" spans="1:7">
      <c r="A152" s="46"/>
      <c r="B152" s="38" t="s">
        <v>212</v>
      </c>
      <c r="C152" s="39"/>
      <c r="D152" s="26"/>
      <c r="E152" s="26"/>
      <c r="F152" s="20"/>
      <c r="G152" s="21"/>
    </row>
    <row r="153" ht="19" customHeight="1" spans="1:7">
      <c r="A153" s="37">
        <v>1</v>
      </c>
      <c r="B153" s="44" t="s">
        <v>213</v>
      </c>
      <c r="C153" s="43"/>
      <c r="D153" s="37" t="s">
        <v>12</v>
      </c>
      <c r="E153" s="37">
        <v>0</v>
      </c>
      <c r="F153" s="20" t="s">
        <v>13</v>
      </c>
      <c r="G153" s="62" t="s">
        <v>33</v>
      </c>
    </row>
    <row r="154" ht="19" customHeight="1" spans="1:7">
      <c r="A154" s="37"/>
      <c r="B154" s="44" t="s">
        <v>214</v>
      </c>
      <c r="C154" s="43" t="s">
        <v>215</v>
      </c>
      <c r="D154" s="37" t="s">
        <v>216</v>
      </c>
      <c r="E154" s="37">
        <v>32</v>
      </c>
      <c r="F154" s="20"/>
      <c r="G154" s="62" t="s">
        <v>217</v>
      </c>
    </row>
    <row r="155" ht="19" customHeight="1" spans="1:7">
      <c r="A155" s="37"/>
      <c r="B155" s="44" t="s">
        <v>218</v>
      </c>
      <c r="C155" s="43" t="s">
        <v>219</v>
      </c>
      <c r="D155" s="37" t="s">
        <v>52</v>
      </c>
      <c r="E155" s="37">
        <v>1</v>
      </c>
      <c r="F155" s="20"/>
      <c r="G155" s="62" t="s">
        <v>33</v>
      </c>
    </row>
    <row r="156" ht="19" customHeight="1" spans="1:7">
      <c r="A156" s="37"/>
      <c r="B156" s="44" t="s">
        <v>220</v>
      </c>
      <c r="C156" s="43" t="s">
        <v>221</v>
      </c>
      <c r="D156" s="37" t="s">
        <v>40</v>
      </c>
      <c r="E156" s="37">
        <v>1</v>
      </c>
      <c r="F156" s="20"/>
      <c r="G156" s="62" t="s">
        <v>33</v>
      </c>
    </row>
    <row r="157" ht="19" customHeight="1" spans="1:7">
      <c r="A157" s="37">
        <v>2</v>
      </c>
      <c r="B157" s="44" t="s">
        <v>222</v>
      </c>
      <c r="C157" s="43"/>
      <c r="D157" s="37" t="s">
        <v>12</v>
      </c>
      <c r="E157" s="37">
        <v>0</v>
      </c>
      <c r="F157" s="20" t="s">
        <v>13</v>
      </c>
      <c r="G157" s="62" t="s">
        <v>33</v>
      </c>
    </row>
    <row r="158" ht="19" customHeight="1" spans="1:7">
      <c r="A158" s="37"/>
      <c r="B158" s="44" t="s">
        <v>223</v>
      </c>
      <c r="C158" s="43" t="s">
        <v>215</v>
      </c>
      <c r="D158" s="37" t="s">
        <v>216</v>
      </c>
      <c r="E158" s="37">
        <v>64</v>
      </c>
      <c r="F158" s="20"/>
      <c r="G158" s="62" t="s">
        <v>217</v>
      </c>
    </row>
    <row r="159" ht="19" customHeight="1" spans="1:7">
      <c r="A159" s="37"/>
      <c r="B159" s="44" t="s">
        <v>218</v>
      </c>
      <c r="C159" s="43" t="s">
        <v>219</v>
      </c>
      <c r="D159" s="37" t="s">
        <v>52</v>
      </c>
      <c r="E159" s="37">
        <v>2</v>
      </c>
      <c r="F159" s="20"/>
      <c r="G159" s="62" t="s">
        <v>33</v>
      </c>
    </row>
    <row r="160" ht="19" customHeight="1" spans="1:7">
      <c r="A160" s="37"/>
      <c r="B160" s="44" t="s">
        <v>220</v>
      </c>
      <c r="C160" s="43" t="s">
        <v>221</v>
      </c>
      <c r="D160" s="37" t="s">
        <v>32</v>
      </c>
      <c r="E160" s="37">
        <v>1</v>
      </c>
      <c r="F160" s="20"/>
      <c r="G160" s="62" t="s">
        <v>33</v>
      </c>
    </row>
    <row r="161" ht="19" customHeight="1" spans="1:7">
      <c r="A161" s="71">
        <v>3</v>
      </c>
      <c r="B161" s="80" t="s">
        <v>208</v>
      </c>
      <c r="C161" s="81" t="s">
        <v>209</v>
      </c>
      <c r="D161" s="82" t="s">
        <v>210</v>
      </c>
      <c r="E161" s="82">
        <v>1</v>
      </c>
      <c r="F161" s="20"/>
      <c r="G161" s="62" t="s">
        <v>33</v>
      </c>
    </row>
    <row r="162" ht="19" customHeight="1" spans="1:7">
      <c r="A162" s="46"/>
      <c r="B162" s="38" t="s">
        <v>224</v>
      </c>
      <c r="C162" s="83"/>
      <c r="D162" s="26"/>
      <c r="E162" s="26"/>
      <c r="F162" s="20"/>
      <c r="G162" s="21"/>
    </row>
    <row r="163" ht="46" customHeight="1" spans="1:7">
      <c r="A163" s="37">
        <v>1</v>
      </c>
      <c r="B163" s="44" t="s">
        <v>225</v>
      </c>
      <c r="C163" s="43" t="s">
        <v>226</v>
      </c>
      <c r="D163" s="37" t="s">
        <v>32</v>
      </c>
      <c r="E163" s="37">
        <f>43+2</f>
        <v>45</v>
      </c>
      <c r="F163" s="20"/>
      <c r="G163" s="62" t="s">
        <v>33</v>
      </c>
    </row>
    <row r="164" ht="46" customHeight="1" spans="1:7">
      <c r="A164" s="37">
        <v>2</v>
      </c>
      <c r="B164" s="44" t="s">
        <v>227</v>
      </c>
      <c r="C164" s="43" t="s">
        <v>228</v>
      </c>
      <c r="D164" s="37" t="s">
        <v>52</v>
      </c>
      <c r="E164" s="37">
        <v>2</v>
      </c>
      <c r="F164" s="20"/>
      <c r="G164" s="62" t="s">
        <v>33</v>
      </c>
    </row>
    <row r="165" ht="21" customHeight="1" spans="1:7">
      <c r="A165" s="71">
        <v>3</v>
      </c>
      <c r="B165" s="80" t="s">
        <v>208</v>
      </c>
      <c r="C165" s="81" t="s">
        <v>209</v>
      </c>
      <c r="D165" s="82" t="s">
        <v>210</v>
      </c>
      <c r="E165" s="82">
        <v>1</v>
      </c>
      <c r="F165" s="20"/>
      <c r="G165" s="62" t="s">
        <v>33</v>
      </c>
    </row>
    <row r="166" ht="21" customHeight="1" spans="1:7">
      <c r="A166" s="18" t="s">
        <v>229</v>
      </c>
      <c r="B166" s="4"/>
      <c r="C166" s="19"/>
      <c r="D166" s="18"/>
      <c r="E166" s="18"/>
      <c r="F166" s="20"/>
      <c r="G166" s="21"/>
    </row>
    <row r="167" ht="21" customHeight="1" spans="1:7">
      <c r="A167" s="46">
        <v>1</v>
      </c>
      <c r="B167" s="6" t="s">
        <v>230</v>
      </c>
      <c r="C167" s="6" t="s">
        <v>231</v>
      </c>
      <c r="D167" s="6" t="s">
        <v>12</v>
      </c>
      <c r="E167" s="6">
        <v>1</v>
      </c>
      <c r="F167" s="20"/>
      <c r="G167" s="62" t="s">
        <v>33</v>
      </c>
    </row>
    <row r="168" ht="21" customHeight="1" spans="1:7">
      <c r="A168" s="37">
        <v>2</v>
      </c>
      <c r="B168" s="6" t="s">
        <v>232</v>
      </c>
      <c r="C168" s="6" t="s">
        <v>233</v>
      </c>
      <c r="D168" s="6" t="s">
        <v>12</v>
      </c>
      <c r="E168" s="6">
        <v>29</v>
      </c>
      <c r="F168" s="20"/>
      <c r="G168" s="62" t="s">
        <v>33</v>
      </c>
    </row>
    <row r="169" ht="21" customHeight="1" spans="1:7">
      <c r="A169" s="37">
        <v>3</v>
      </c>
      <c r="B169" s="6" t="s">
        <v>234</v>
      </c>
      <c r="C169" s="6" t="s">
        <v>235</v>
      </c>
      <c r="D169" s="6" t="s">
        <v>12</v>
      </c>
      <c r="E169" s="6">
        <v>7</v>
      </c>
      <c r="F169" s="20"/>
      <c r="G169" s="62" t="s">
        <v>33</v>
      </c>
    </row>
    <row r="170" ht="21" customHeight="1" spans="1:7">
      <c r="A170" s="38">
        <v>8</v>
      </c>
      <c r="B170" s="84" t="s">
        <v>236</v>
      </c>
      <c r="C170" s="84"/>
      <c r="D170" s="85"/>
      <c r="E170" s="85"/>
      <c r="F170" s="20"/>
      <c r="G170" s="21"/>
    </row>
  </sheetData>
  <mergeCells count="61">
    <mergeCell ref="A2:C2"/>
    <mergeCell ref="B4:C4"/>
    <mergeCell ref="B7:C7"/>
    <mergeCell ref="A13:C13"/>
    <mergeCell ref="A14:C14"/>
    <mergeCell ref="A37:C37"/>
    <mergeCell ref="B83:C83"/>
    <mergeCell ref="A84:C84"/>
    <mergeCell ref="B86:C86"/>
    <mergeCell ref="A87:C87"/>
    <mergeCell ref="A88:B88"/>
    <mergeCell ref="B91:C91"/>
    <mergeCell ref="A92:B92"/>
    <mergeCell ref="A97:B97"/>
    <mergeCell ref="A103:B103"/>
    <mergeCell ref="A107:C107"/>
    <mergeCell ref="B143:C143"/>
    <mergeCell ref="A144:C144"/>
    <mergeCell ref="A151:C151"/>
    <mergeCell ref="A166:C166"/>
    <mergeCell ref="B170:C170"/>
    <mergeCell ref="A5:A6"/>
    <mergeCell ref="A39:A42"/>
    <mergeCell ref="A43:A46"/>
    <mergeCell ref="A47:A49"/>
    <mergeCell ref="A50:A51"/>
    <mergeCell ref="A54:A57"/>
    <mergeCell ref="A58:A61"/>
    <mergeCell ref="A62:A63"/>
    <mergeCell ref="A67:A69"/>
    <mergeCell ref="A70:A71"/>
    <mergeCell ref="A72:A75"/>
    <mergeCell ref="A111:A113"/>
    <mergeCell ref="A115:A119"/>
    <mergeCell ref="A125:A127"/>
    <mergeCell ref="A129:A133"/>
    <mergeCell ref="A153:A156"/>
    <mergeCell ref="A157:A160"/>
    <mergeCell ref="B5:B6"/>
    <mergeCell ref="C110:C113"/>
    <mergeCell ref="C114:C119"/>
    <mergeCell ref="C124:C127"/>
    <mergeCell ref="C128:C133"/>
    <mergeCell ref="D110:D113"/>
    <mergeCell ref="D114:D119"/>
    <mergeCell ref="D124:D127"/>
    <mergeCell ref="D128:D133"/>
    <mergeCell ref="E5:E6"/>
    <mergeCell ref="E110:E113"/>
    <mergeCell ref="E114:E119"/>
    <mergeCell ref="E124:E127"/>
    <mergeCell ref="E128:E133"/>
    <mergeCell ref="F5:F6"/>
    <mergeCell ref="F110:F113"/>
    <mergeCell ref="F114:F119"/>
    <mergeCell ref="F124:F127"/>
    <mergeCell ref="F128:F133"/>
    <mergeCell ref="G110:G113"/>
    <mergeCell ref="G114:G119"/>
    <mergeCell ref="G124:G127"/>
    <mergeCell ref="G128:G133"/>
  </mergeCells>
  <pageMargins left="0.554861111111111" right="0.554861111111111" top="0.554861111111111" bottom="0.554861111111111" header="0" footer="0"/>
  <pageSetup paperSize="9" scale="89" fitToHeight="0" orientation="landscape"/>
  <headerFooter/>
  <rowBreaks count="5" manualBreakCount="5">
    <brk id="12" max="5" man="1"/>
    <brk id="97" max="5" man="1"/>
    <brk id="113" max="5" man="1"/>
    <brk id="127" max="5" man="1"/>
    <brk id="150" max="5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="115" zoomScaleNormal="145" topLeftCell="A6" workbookViewId="0">
      <selection activeCell="H12" sqref="H12"/>
    </sheetView>
  </sheetViews>
  <sheetFormatPr defaultColWidth="9" defaultRowHeight="14" outlineLevelCol="5"/>
  <cols>
    <col min="1" max="1" width="9.63636363636364"/>
    <col min="2" max="2" width="23.6363636363636" style="1" customWidth="1"/>
    <col min="3" max="3" width="31.0818181818182" style="1" customWidth="1"/>
    <col min="4" max="4" width="5.81818181818182" style="1" customWidth="1"/>
    <col min="5" max="5" width="9.08181818181818" style="1" customWidth="1"/>
  </cols>
  <sheetData>
    <row r="1" ht="28" customHeight="1" spans="1:5">
      <c r="A1" s="2" t="s">
        <v>237</v>
      </c>
      <c r="B1" s="2"/>
      <c r="C1" s="2"/>
      <c r="D1" s="2"/>
      <c r="E1" s="2"/>
    </row>
    <row r="2" ht="32" customHeight="1" spans="1:6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238</v>
      </c>
    </row>
    <row r="3" ht="32" customHeight="1" spans="1:6">
      <c r="A3" s="6">
        <v>1</v>
      </c>
      <c r="B3" s="6" t="s">
        <v>239</v>
      </c>
      <c r="C3" s="6" t="s">
        <v>240</v>
      </c>
      <c r="D3" s="6" t="s">
        <v>241</v>
      </c>
      <c r="E3" s="6">
        <v>482.18</v>
      </c>
      <c r="F3" s="7"/>
    </row>
    <row r="4" ht="32" customHeight="1" spans="1:6">
      <c r="A4" s="6">
        <v>2</v>
      </c>
      <c r="B4" s="6" t="s">
        <v>239</v>
      </c>
      <c r="C4" s="6" t="s">
        <v>242</v>
      </c>
      <c r="D4" s="6" t="s">
        <v>241</v>
      </c>
      <c r="E4" s="6">
        <v>7372.87</v>
      </c>
      <c r="F4" s="7"/>
    </row>
    <row r="5" ht="32" customHeight="1" spans="1:6">
      <c r="A5" s="6">
        <v>3</v>
      </c>
      <c r="B5" s="6" t="s">
        <v>239</v>
      </c>
      <c r="C5" s="6" t="s">
        <v>243</v>
      </c>
      <c r="D5" s="6" t="s">
        <v>241</v>
      </c>
      <c r="E5" s="6">
        <v>281.9</v>
      </c>
      <c r="F5" s="7"/>
    </row>
    <row r="6" ht="32" customHeight="1" spans="1:6">
      <c r="A6" s="6">
        <v>4</v>
      </c>
      <c r="B6" s="6" t="s">
        <v>239</v>
      </c>
      <c r="C6" s="6" t="s">
        <v>244</v>
      </c>
      <c r="D6" s="6" t="s">
        <v>241</v>
      </c>
      <c r="E6" s="6">
        <f>7816.29+22061.9+1054</f>
        <v>30932.19</v>
      </c>
      <c r="F6" s="7"/>
    </row>
    <row r="7" ht="32" customHeight="1" spans="1:6">
      <c r="A7" s="6">
        <v>5</v>
      </c>
      <c r="B7" s="6" t="s">
        <v>239</v>
      </c>
      <c r="C7" s="6" t="s">
        <v>245</v>
      </c>
      <c r="D7" s="6" t="s">
        <v>241</v>
      </c>
      <c r="E7" s="6">
        <v>1943.18</v>
      </c>
      <c r="F7" s="7"/>
    </row>
    <row r="8" ht="32" customHeight="1" spans="1:6">
      <c r="A8" s="6">
        <v>6</v>
      </c>
      <c r="B8" s="6" t="s">
        <v>239</v>
      </c>
      <c r="C8" s="6" t="s">
        <v>246</v>
      </c>
      <c r="D8" s="6" t="s">
        <v>241</v>
      </c>
      <c r="E8" s="6">
        <v>388.09</v>
      </c>
      <c r="F8" s="7"/>
    </row>
    <row r="9" ht="32" customHeight="1" spans="1:6">
      <c r="A9" s="6">
        <v>7</v>
      </c>
      <c r="B9" s="6" t="s">
        <v>239</v>
      </c>
      <c r="C9" s="6" t="s">
        <v>247</v>
      </c>
      <c r="D9" s="6" t="s">
        <v>241</v>
      </c>
      <c r="E9" s="6">
        <v>1943.18</v>
      </c>
      <c r="F9" s="7"/>
    </row>
    <row r="10" ht="32" customHeight="1" spans="1:6">
      <c r="A10" s="6">
        <v>8</v>
      </c>
      <c r="B10" s="6" t="s">
        <v>239</v>
      </c>
      <c r="C10" s="6" t="s">
        <v>248</v>
      </c>
      <c r="D10" s="6" t="s">
        <v>241</v>
      </c>
      <c r="E10" s="6">
        <v>1600.19</v>
      </c>
      <c r="F10" s="7"/>
    </row>
    <row r="11" ht="32" customHeight="1" spans="1:6">
      <c r="A11" s="6">
        <v>9</v>
      </c>
      <c r="B11" s="6" t="s">
        <v>239</v>
      </c>
      <c r="C11" s="6" t="s">
        <v>249</v>
      </c>
      <c r="D11" s="6" t="s">
        <v>241</v>
      </c>
      <c r="E11" s="6">
        <f>22313.25+22167.54+1054</f>
        <v>45534.79</v>
      </c>
      <c r="F11" s="7"/>
    </row>
    <row r="12" ht="32" customHeight="1" spans="1:6">
      <c r="A12" s="6">
        <v>10</v>
      </c>
      <c r="B12" s="6" t="s">
        <v>239</v>
      </c>
      <c r="C12" s="6" t="s">
        <v>250</v>
      </c>
      <c r="D12" s="6" t="s">
        <v>241</v>
      </c>
      <c r="E12" s="6">
        <f>4687.1+222.1</f>
        <v>4909.2</v>
      </c>
      <c r="F12" s="7"/>
    </row>
    <row r="13" ht="32" customHeight="1" spans="1:6">
      <c r="A13" s="6">
        <v>11</v>
      </c>
      <c r="B13" s="6" t="s">
        <v>239</v>
      </c>
      <c r="C13" s="6" t="s">
        <v>251</v>
      </c>
      <c r="D13" s="6" t="s">
        <v>241</v>
      </c>
      <c r="E13" s="6">
        <f>180.74+222.1</f>
        <v>402.84</v>
      </c>
      <c r="F13" s="7"/>
    </row>
    <row r="14" ht="32" customHeight="1" spans="1:6">
      <c r="A14" s="6">
        <v>12</v>
      </c>
      <c r="B14" s="6" t="s">
        <v>239</v>
      </c>
      <c r="C14" s="6" t="s">
        <v>252</v>
      </c>
      <c r="D14" s="6" t="s">
        <v>241</v>
      </c>
      <c r="E14" s="6">
        <f>80.94+57.35</f>
        <v>138.29</v>
      </c>
      <c r="F14" s="7"/>
    </row>
    <row r="15" ht="32" customHeight="1" spans="1:6">
      <c r="A15" s="6">
        <v>13</v>
      </c>
      <c r="B15" s="6" t="s">
        <v>239</v>
      </c>
      <c r="C15" s="6" t="s">
        <v>253</v>
      </c>
      <c r="D15" s="6" t="s">
        <v>241</v>
      </c>
      <c r="E15" s="6">
        <f>2546.29+2991.93</f>
        <v>5538.22</v>
      </c>
      <c r="F15" s="7"/>
    </row>
    <row r="16" ht="32" customHeight="1" spans="1:6">
      <c r="A16" s="6">
        <v>14</v>
      </c>
      <c r="B16" s="6" t="s">
        <v>239</v>
      </c>
      <c r="C16" s="6" t="s">
        <v>254</v>
      </c>
      <c r="D16" s="6" t="s">
        <v>241</v>
      </c>
      <c r="E16" s="6">
        <f>226.43+7325.36+3500</f>
        <v>11051.79</v>
      </c>
      <c r="F16" s="7"/>
    </row>
    <row r="17" ht="32" customHeight="1" spans="1:6">
      <c r="A17" s="6">
        <v>15</v>
      </c>
      <c r="B17" s="6" t="s">
        <v>208</v>
      </c>
      <c r="C17" s="6" t="s">
        <v>209</v>
      </c>
      <c r="D17" s="6" t="s">
        <v>204</v>
      </c>
      <c r="E17" s="6">
        <v>1</v>
      </c>
      <c r="F17" s="7"/>
    </row>
    <row r="18" ht="32" customHeight="1" spans="1:6">
      <c r="A18" s="6">
        <v>18</v>
      </c>
      <c r="B18" s="8" t="s">
        <v>255</v>
      </c>
      <c r="C18" s="8"/>
      <c r="D18" s="8"/>
      <c r="E18" s="8"/>
      <c r="F18" s="7"/>
    </row>
  </sheetData>
  <mergeCells count="1">
    <mergeCell ref="A1:E1"/>
  </mergeCells>
  <pageMargins left="0.75" right="0.75" top="1" bottom="1" header="0.5" footer="0.5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设备</vt:lpstr>
      <vt:lpstr>综合管线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You are  loser</cp:lastModifiedBy>
  <dcterms:created xsi:type="dcterms:W3CDTF">2019-04-11T06:05:00Z</dcterms:created>
  <dcterms:modified xsi:type="dcterms:W3CDTF">2025-05-28T07:23:18Z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0782A8A434953C668A4E2468B61D1BFF_43</vt:lpwstr>
  </property>
  <property fmtid="{D5CDD505-2E9C-101B-9397-08002B2CF9AE}" pid="4" name="KSOReadingLayout">
    <vt:bool>true</vt:bool>
  </property>
</Properties>
</file>