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'Sheet1'!$A$1:$Y$16</definedName>
  </definedNames>
  <calcPr fullCalcOnLoad="1"/>
</workbook>
</file>

<file path=xl/sharedStrings.xml><?xml version="1.0" encoding="utf-8"?>
<sst xmlns="http://schemas.openxmlformats.org/spreadsheetml/2006/main" count="175" uniqueCount="38">
  <si>
    <t>春熙路街道办事处食堂食材供应采购项目（第二次）
评审情况汇总表</t>
  </si>
  <si>
    <t>项目编号：510104202100014
评标地点：四川雄烽建设工程管理有限公司评标室                                                        磋商时间：2021年6月04日10时00分（北京时间）</t>
  </si>
  <si>
    <t>序号</t>
  </si>
  <si>
    <t>供应商名称</t>
  </si>
  <si>
    <t>是否通过资格性审查</t>
  </si>
  <si>
    <t>未通过原因</t>
  </si>
  <si>
    <t>是否通过符合性审查</t>
  </si>
  <si>
    <t>报价（30分）</t>
  </si>
  <si>
    <t>实施方案（24分）</t>
  </si>
  <si>
    <t>供应商履约能力（32分）</t>
  </si>
  <si>
    <t>售后服务（9分）</t>
  </si>
  <si>
    <t>扶持不发达地区和少数民族地区（1分）</t>
  </si>
  <si>
    <t>节能、环境标志产品或者无线局域网 产品政府釆购（2分）</t>
  </si>
  <si>
    <t>文件规范性 （2分）</t>
  </si>
  <si>
    <t>汇总得分</t>
  </si>
  <si>
    <t>平均分汇总得分</t>
  </si>
  <si>
    <t>评审结果</t>
  </si>
  <si>
    <t>3人汇总分</t>
  </si>
  <si>
    <t>平均分</t>
  </si>
  <si>
    <t>成都绿源行农产品有限公司</t>
  </si>
  <si>
    <t>是</t>
  </si>
  <si>
    <t>/</t>
  </si>
  <si>
    <t xml:space="preserve">第一成中标选人：
成都惠源康商贸有限责任公司
最终报价：下浮25%
第二中标候选人： 
成都绿源行农产品有限公司
最终报价：下浮15.6%  
第三中标候选人：
成都溢康鲜农产品有限公司
最终报价：下浮12%
</t>
  </si>
  <si>
    <t>成都惠源康商贸有限责任公司</t>
  </si>
  <si>
    <t>四川康欣源农业科技有限公司</t>
  </si>
  <si>
    <t>四川绿府农业科技有限公司</t>
  </si>
  <si>
    <t>成都溢康鲜农产品有限公司</t>
  </si>
  <si>
    <t>四川惠亿民食品有限公司</t>
  </si>
  <si>
    <t>四川谷帛供应链有限公司</t>
  </si>
  <si>
    <t>供应商自行放弃参与本项目磋商。</t>
  </si>
  <si>
    <t>四川汉鼎农业有限公司</t>
  </si>
  <si>
    <t>否</t>
  </si>
  <si>
    <t>提供的中小企业声明函不符合竞争性磋商文件要求</t>
  </si>
  <si>
    <t>四川三联家禽有限责任公司</t>
  </si>
  <si>
    <t>四川汇南食品有限公司</t>
  </si>
  <si>
    <t>四川港田农业发展有限公司</t>
  </si>
  <si>
    <t>成都玖鼎农业有限公司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</si>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</sst>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8"/>
      <name val="楷体_GB2312"/>
      <family val="3"/>
    </font>
    <font>
      <b/>
      <sz val="8"/>
      <name val="宋体"/>
      <family val="0"/>
    </font>
    <font>
      <b/>
      <sz val="8"/>
      <name val="楷体_GB2312"/>
      <family val="3"/>
    </font>
    <font>
      <sz val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justify" vertical="center" wrapText="1"/>
    </xf>
    <xf numFmtId="0" fontId="7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1" max="1" width="4.8515625" style="0" customWidth="1"/>
    <col min="2" max="2" width="14.7109375" style="4" customWidth="1"/>
    <col min="3" max="3" width="5.8515625" style="5" customWidth="1"/>
    <col min="4" max="4" width="15.7109375" style="5" customWidth="1"/>
    <col min="5" max="5" width="5.57421875" style="0" customWidth="1"/>
    <col min="6" max="6" width="5.28125" style="5" customWidth="1"/>
    <col min="7" max="7" width="5.7109375" style="5" customWidth="1"/>
    <col min="8" max="16" width="5.7109375" style="0" customWidth="1"/>
    <col min="17" max="17" width="7.00390625" style="0" customWidth="1"/>
    <col min="18" max="18" width="7.140625" style="0" customWidth="1"/>
    <col min="19" max="20" width="5.7109375" style="0" customWidth="1"/>
    <col min="21" max="21" width="5.57421875" style="6" customWidth="1"/>
    <col min="22" max="22" width="5.7109375" style="6" customWidth="1"/>
    <col min="24" max="24" width="9.00390625" style="0" customWidth="1"/>
    <col min="25" max="25" width="5.8515625" style="0" customWidth="1"/>
  </cols>
  <sheetData>
    <row r="1" spans="2:25" s="1" customFormat="1" ht="36.75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2" customFormat="1" ht="39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5</v>
      </c>
      <c r="G3" s="11" t="s">
        <v>7</v>
      </c>
      <c r="H3" s="11"/>
      <c r="I3" s="11" t="s">
        <v>8</v>
      </c>
      <c r="J3" s="11"/>
      <c r="K3" s="11" t="s">
        <v>9</v>
      </c>
      <c r="L3" s="11"/>
      <c r="M3" s="11" t="s">
        <v>10</v>
      </c>
      <c r="N3" s="11"/>
      <c r="O3" s="19" t="s">
        <v>11</v>
      </c>
      <c r="P3" s="20"/>
      <c r="Q3" s="19" t="s">
        <v>12</v>
      </c>
      <c r="R3" s="20"/>
      <c r="S3" s="21" t="s">
        <v>13</v>
      </c>
      <c r="T3" s="21"/>
      <c r="U3" s="21" t="s">
        <v>14</v>
      </c>
      <c r="V3" s="21" t="s">
        <v>15</v>
      </c>
      <c r="W3" s="22" t="s">
        <v>16</v>
      </c>
      <c r="X3" s="22"/>
      <c r="Y3" s="22"/>
    </row>
    <row r="4" spans="1:25" s="2" customFormat="1" ht="39" customHeight="1">
      <c r="A4" s="10"/>
      <c r="B4" s="12"/>
      <c r="C4" s="11"/>
      <c r="D4" s="11"/>
      <c r="E4" s="11"/>
      <c r="F4" s="11"/>
      <c r="G4" s="11" t="s">
        <v>17</v>
      </c>
      <c r="H4" s="11" t="s">
        <v>18</v>
      </c>
      <c r="I4" s="11" t="s">
        <v>17</v>
      </c>
      <c r="J4" s="11" t="s">
        <v>18</v>
      </c>
      <c r="K4" s="11" t="s">
        <v>17</v>
      </c>
      <c r="L4" s="11" t="s">
        <v>18</v>
      </c>
      <c r="M4" s="11" t="s">
        <v>17</v>
      </c>
      <c r="N4" s="11" t="s">
        <v>18</v>
      </c>
      <c r="O4" s="11" t="s">
        <v>17</v>
      </c>
      <c r="P4" s="11" t="s">
        <v>18</v>
      </c>
      <c r="Q4" s="11" t="s">
        <v>17</v>
      </c>
      <c r="R4" s="11" t="s">
        <v>18</v>
      </c>
      <c r="S4" s="11" t="s">
        <v>17</v>
      </c>
      <c r="T4" s="21" t="s">
        <v>18</v>
      </c>
      <c r="U4" s="21"/>
      <c r="V4" s="21"/>
      <c r="W4" s="22"/>
      <c r="X4" s="22"/>
      <c r="Y4" s="22"/>
    </row>
    <row r="5" spans="1:25" s="3" customFormat="1" ht="27.75" customHeight="1">
      <c r="A5" s="13">
        <v>1</v>
      </c>
      <c r="B5" s="14" t="s">
        <v>19</v>
      </c>
      <c r="C5" s="14" t="s">
        <v>20</v>
      </c>
      <c r="D5" s="15" t="s">
        <v>21</v>
      </c>
      <c r="E5" s="14" t="s">
        <v>20</v>
      </c>
      <c r="F5" s="15" t="s">
        <v>21</v>
      </c>
      <c r="G5" s="15">
        <f>26.66*3</f>
        <v>79.98</v>
      </c>
      <c r="H5" s="16">
        <f>G5/3</f>
        <v>26.66</v>
      </c>
      <c r="I5" s="15">
        <f>24+24+23</f>
        <v>71</v>
      </c>
      <c r="J5" s="15">
        <v>23.66</v>
      </c>
      <c r="K5" s="15">
        <f aca="true" t="shared" si="0" ref="K5:K9">32*3</f>
        <v>96</v>
      </c>
      <c r="L5" s="15">
        <f>K5/3</f>
        <v>32</v>
      </c>
      <c r="M5" s="15">
        <f aca="true" t="shared" si="1" ref="M5:M10">9*3</f>
        <v>27</v>
      </c>
      <c r="N5" s="16">
        <v>9</v>
      </c>
      <c r="O5" s="16">
        <v>0</v>
      </c>
      <c r="P5" s="16">
        <v>0</v>
      </c>
      <c r="Q5" s="16">
        <v>0</v>
      </c>
      <c r="R5" s="16">
        <v>0</v>
      </c>
      <c r="S5" s="23">
        <f aca="true" t="shared" si="2" ref="S5:S10">2*3</f>
        <v>6</v>
      </c>
      <c r="T5" s="16">
        <v>2</v>
      </c>
      <c r="U5" s="24">
        <f>G5+I5+K5+M5+O5+Q5+S5</f>
        <v>279.98</v>
      </c>
      <c r="V5" s="24">
        <f>H5+J5+L5+N5+P5+R5+T5</f>
        <v>93.32</v>
      </c>
      <c r="W5" s="25" t="s">
        <v>22</v>
      </c>
      <c r="X5" s="25"/>
      <c r="Y5" s="25"/>
    </row>
    <row r="6" spans="1:25" s="3" customFormat="1" ht="27.75" customHeight="1">
      <c r="A6" s="13">
        <v>2</v>
      </c>
      <c r="B6" s="14" t="s">
        <v>23</v>
      </c>
      <c r="C6" s="14" t="s">
        <v>20</v>
      </c>
      <c r="D6" s="15" t="s">
        <v>21</v>
      </c>
      <c r="E6" s="14" t="s">
        <v>20</v>
      </c>
      <c r="F6" s="15" t="s">
        <v>21</v>
      </c>
      <c r="G6" s="15">
        <f>30*3</f>
        <v>90</v>
      </c>
      <c r="H6" s="16">
        <f>G6/3</f>
        <v>30</v>
      </c>
      <c r="I6" s="15">
        <f aca="true" t="shared" si="3" ref="I6:I9">24+24+24</f>
        <v>72</v>
      </c>
      <c r="J6" s="15">
        <v>24</v>
      </c>
      <c r="K6" s="15">
        <f>30*3</f>
        <v>90</v>
      </c>
      <c r="L6" s="15">
        <f>K6/3</f>
        <v>30</v>
      </c>
      <c r="M6" s="15">
        <f t="shared" si="1"/>
        <v>27</v>
      </c>
      <c r="N6" s="16">
        <v>9</v>
      </c>
      <c r="O6" s="16">
        <v>0</v>
      </c>
      <c r="P6" s="16">
        <v>0</v>
      </c>
      <c r="Q6" s="16">
        <v>0</v>
      </c>
      <c r="R6" s="16">
        <v>0</v>
      </c>
      <c r="S6" s="23">
        <f t="shared" si="2"/>
        <v>6</v>
      </c>
      <c r="T6" s="16">
        <v>2</v>
      </c>
      <c r="U6" s="24">
        <f>G6+I6+K6+M6+O6+Q6+S6</f>
        <v>285</v>
      </c>
      <c r="V6" s="24">
        <f>H6+J6+L6+N6+P6+R6+T6</f>
        <v>95</v>
      </c>
      <c r="W6" s="25"/>
      <c r="X6" s="25"/>
      <c r="Y6" s="25"/>
    </row>
    <row r="7" spans="1:25" s="3" customFormat="1" ht="27.75" customHeight="1">
      <c r="A7" s="13">
        <v>3</v>
      </c>
      <c r="B7" s="14" t="s">
        <v>24</v>
      </c>
      <c r="C7" s="14" t="s">
        <v>20</v>
      </c>
      <c r="D7" s="15" t="s">
        <v>21</v>
      </c>
      <c r="E7" s="14" t="s">
        <v>20</v>
      </c>
      <c r="F7" s="15" t="s">
        <v>21</v>
      </c>
      <c r="G7" s="15">
        <f>24.46*3</f>
        <v>73.38</v>
      </c>
      <c r="H7" s="16">
        <f>G7/3</f>
        <v>24.459999999999997</v>
      </c>
      <c r="I7" s="15">
        <f t="shared" si="3"/>
        <v>72</v>
      </c>
      <c r="J7" s="15">
        <v>24</v>
      </c>
      <c r="K7" s="15">
        <f t="shared" si="0"/>
        <v>96</v>
      </c>
      <c r="L7" s="15">
        <f>K7/3</f>
        <v>32</v>
      </c>
      <c r="M7" s="15">
        <f t="shared" si="1"/>
        <v>27</v>
      </c>
      <c r="N7" s="16">
        <v>9</v>
      </c>
      <c r="O7" s="16">
        <v>0</v>
      </c>
      <c r="P7" s="16">
        <v>0</v>
      </c>
      <c r="Q7" s="16">
        <v>0</v>
      </c>
      <c r="R7" s="16">
        <v>0</v>
      </c>
      <c r="S7" s="23">
        <f t="shared" si="2"/>
        <v>6</v>
      </c>
      <c r="T7" s="16">
        <v>2</v>
      </c>
      <c r="U7" s="24">
        <f>G7+I7+K7+M7+O7+Q7+S7</f>
        <v>274.38</v>
      </c>
      <c r="V7" s="24">
        <f>H7+J7+L7+N7+P7+R7+T7</f>
        <v>91.46</v>
      </c>
      <c r="W7" s="25"/>
      <c r="X7" s="25"/>
      <c r="Y7" s="25"/>
    </row>
    <row r="8" spans="1:25" s="3" customFormat="1" ht="27.75" customHeight="1">
      <c r="A8" s="13">
        <v>4</v>
      </c>
      <c r="B8" s="14" t="s">
        <v>25</v>
      </c>
      <c r="C8" s="14" t="s">
        <v>20</v>
      </c>
      <c r="D8" s="15" t="s">
        <v>21</v>
      </c>
      <c r="E8" s="14" t="s">
        <v>20</v>
      </c>
      <c r="F8" s="15" t="s">
        <v>21</v>
      </c>
      <c r="G8" s="15">
        <f>25*3</f>
        <v>75</v>
      </c>
      <c r="H8" s="16">
        <f>G8/3</f>
        <v>25</v>
      </c>
      <c r="I8" s="15">
        <f t="shared" si="3"/>
        <v>72</v>
      </c>
      <c r="J8" s="15">
        <v>24</v>
      </c>
      <c r="K8" s="15">
        <f t="shared" si="0"/>
        <v>96</v>
      </c>
      <c r="L8" s="15">
        <f>K8/3</f>
        <v>32</v>
      </c>
      <c r="M8" s="15">
        <f t="shared" si="1"/>
        <v>27</v>
      </c>
      <c r="N8" s="16">
        <v>9</v>
      </c>
      <c r="O8" s="16">
        <v>0</v>
      </c>
      <c r="P8" s="16">
        <v>0</v>
      </c>
      <c r="Q8" s="16">
        <v>0</v>
      </c>
      <c r="R8" s="16">
        <v>0</v>
      </c>
      <c r="S8" s="23">
        <f t="shared" si="2"/>
        <v>6</v>
      </c>
      <c r="T8" s="16">
        <v>2</v>
      </c>
      <c r="U8" s="24">
        <f>G8+I8+K8+M8+O8+Q8+S8</f>
        <v>276</v>
      </c>
      <c r="V8" s="24">
        <f>H8+J8+L8+N8+P8+R8+T8</f>
        <v>92</v>
      </c>
      <c r="W8" s="25"/>
      <c r="X8" s="25"/>
      <c r="Y8" s="25"/>
    </row>
    <row r="9" spans="1:25" s="3" customFormat="1" ht="27.75" customHeight="1">
      <c r="A9" s="13">
        <v>5</v>
      </c>
      <c r="B9" s="14" t="s">
        <v>26</v>
      </c>
      <c r="C9" s="14" t="s">
        <v>20</v>
      </c>
      <c r="D9" s="15" t="s">
        <v>21</v>
      </c>
      <c r="E9" s="14" t="s">
        <v>20</v>
      </c>
      <c r="F9" s="15" t="s">
        <v>21</v>
      </c>
      <c r="G9" s="15">
        <f>25.57*3</f>
        <v>76.71000000000001</v>
      </c>
      <c r="H9" s="16">
        <f>G9/3</f>
        <v>25.570000000000004</v>
      </c>
      <c r="I9" s="15">
        <f t="shared" si="3"/>
        <v>72</v>
      </c>
      <c r="J9" s="15">
        <v>24</v>
      </c>
      <c r="K9" s="15">
        <f t="shared" si="0"/>
        <v>96</v>
      </c>
      <c r="L9" s="15">
        <f>K9/3</f>
        <v>32</v>
      </c>
      <c r="M9" s="15">
        <f t="shared" si="1"/>
        <v>27</v>
      </c>
      <c r="N9" s="16">
        <v>9</v>
      </c>
      <c r="O9" s="16">
        <v>0</v>
      </c>
      <c r="P9" s="16">
        <v>0</v>
      </c>
      <c r="Q9" s="16">
        <v>0</v>
      </c>
      <c r="R9" s="16">
        <v>0</v>
      </c>
      <c r="S9" s="23">
        <f t="shared" si="2"/>
        <v>6</v>
      </c>
      <c r="T9" s="16">
        <v>2</v>
      </c>
      <c r="U9" s="24">
        <f>G9+I9+K9+M9+O9+Q9+S9</f>
        <v>277.71000000000004</v>
      </c>
      <c r="V9" s="24">
        <f>H9+J9+L9+N9+P9+R9+T9</f>
        <v>92.57000000000001</v>
      </c>
      <c r="W9" s="25"/>
      <c r="X9" s="25"/>
      <c r="Y9" s="25"/>
    </row>
    <row r="10" spans="1:25" s="3" customFormat="1" ht="27.75" customHeight="1">
      <c r="A10" s="13">
        <v>6</v>
      </c>
      <c r="B10" s="14" t="s">
        <v>27</v>
      </c>
      <c r="C10" s="14" t="s">
        <v>20</v>
      </c>
      <c r="D10" s="15" t="s">
        <v>21</v>
      </c>
      <c r="E10" s="14" t="s">
        <v>20</v>
      </c>
      <c r="F10" s="15" t="s">
        <v>21</v>
      </c>
      <c r="G10" s="15">
        <f>25.57*3</f>
        <v>76.71000000000001</v>
      </c>
      <c r="H10" s="16">
        <f>G10/3</f>
        <v>25.570000000000004</v>
      </c>
      <c r="I10" s="15">
        <f>24+22+23</f>
        <v>69</v>
      </c>
      <c r="J10" s="15">
        <v>23</v>
      </c>
      <c r="K10" s="15">
        <f>16*3</f>
        <v>48</v>
      </c>
      <c r="L10" s="15">
        <f>K10/3</f>
        <v>16</v>
      </c>
      <c r="M10" s="15">
        <f t="shared" si="1"/>
        <v>27</v>
      </c>
      <c r="N10" s="16">
        <v>9</v>
      </c>
      <c r="O10" s="16">
        <v>0</v>
      </c>
      <c r="P10" s="16">
        <v>0</v>
      </c>
      <c r="Q10" s="16">
        <v>0</v>
      </c>
      <c r="R10" s="16">
        <v>0</v>
      </c>
      <c r="S10" s="23">
        <f t="shared" si="2"/>
        <v>6</v>
      </c>
      <c r="T10" s="16">
        <v>2</v>
      </c>
      <c r="U10" s="24">
        <f>G10+I10+K10+M10+O10+Q10+S10</f>
        <v>226.71</v>
      </c>
      <c r="V10" s="24">
        <f>H10+J10+L10+N10+P10+R10+T10</f>
        <v>75.57000000000001</v>
      </c>
      <c r="W10" s="25"/>
      <c r="X10" s="25"/>
      <c r="Y10" s="25"/>
    </row>
    <row r="11" spans="1:25" s="3" customFormat="1" ht="27.75" customHeight="1">
      <c r="A11" s="13">
        <v>7</v>
      </c>
      <c r="B11" s="14" t="s">
        <v>28</v>
      </c>
      <c r="C11" s="14" t="s">
        <v>20</v>
      </c>
      <c r="D11" s="15" t="s">
        <v>21</v>
      </c>
      <c r="E11" s="14" t="s">
        <v>20</v>
      </c>
      <c r="F11" s="15" t="s">
        <v>21</v>
      </c>
      <c r="G11" s="17" t="s">
        <v>29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6"/>
      <c r="W11" s="25"/>
      <c r="X11" s="25"/>
      <c r="Y11" s="25"/>
    </row>
    <row r="12" spans="1:25" s="3" customFormat="1" ht="33.75" customHeight="1">
      <c r="A12" s="13">
        <v>8</v>
      </c>
      <c r="B12" s="14" t="s">
        <v>30</v>
      </c>
      <c r="C12" s="14" t="s">
        <v>31</v>
      </c>
      <c r="D12" s="15" t="s">
        <v>32</v>
      </c>
      <c r="E12" s="15" t="s">
        <v>21</v>
      </c>
      <c r="F12" s="15" t="s">
        <v>21</v>
      </c>
      <c r="G12" s="15" t="s">
        <v>21</v>
      </c>
      <c r="H12" s="15" t="s">
        <v>21</v>
      </c>
      <c r="I12" s="15" t="s">
        <v>21</v>
      </c>
      <c r="J12" s="15" t="s">
        <v>21</v>
      </c>
      <c r="K12" s="15" t="s">
        <v>21</v>
      </c>
      <c r="L12" s="15" t="s">
        <v>21</v>
      </c>
      <c r="M12" s="15" t="s">
        <v>21</v>
      </c>
      <c r="N12" s="15" t="s">
        <v>21</v>
      </c>
      <c r="O12" s="15" t="s">
        <v>21</v>
      </c>
      <c r="P12" s="15" t="s">
        <v>21</v>
      </c>
      <c r="Q12" s="15" t="s">
        <v>21</v>
      </c>
      <c r="R12" s="15" t="s">
        <v>21</v>
      </c>
      <c r="S12" s="15" t="s">
        <v>21</v>
      </c>
      <c r="T12" s="15" t="s">
        <v>21</v>
      </c>
      <c r="U12" s="15" t="s">
        <v>21</v>
      </c>
      <c r="V12" s="15" t="s">
        <v>21</v>
      </c>
      <c r="W12" s="25"/>
      <c r="X12" s="25"/>
      <c r="Y12" s="25"/>
    </row>
    <row r="13" spans="1:25" s="3" customFormat="1" ht="33.75" customHeight="1">
      <c r="A13" s="13">
        <v>9</v>
      </c>
      <c r="B13" s="14" t="s">
        <v>33</v>
      </c>
      <c r="C13" s="14" t="s">
        <v>31</v>
      </c>
      <c r="D13" s="15" t="s">
        <v>32</v>
      </c>
      <c r="E13" s="15" t="s">
        <v>21</v>
      </c>
      <c r="F13" s="15" t="s">
        <v>21</v>
      </c>
      <c r="G13" s="15" t="s">
        <v>21</v>
      </c>
      <c r="H13" s="15" t="s">
        <v>21</v>
      </c>
      <c r="I13" s="15" t="s">
        <v>21</v>
      </c>
      <c r="J13" s="15" t="s">
        <v>21</v>
      </c>
      <c r="K13" s="15" t="s">
        <v>21</v>
      </c>
      <c r="L13" s="15" t="s">
        <v>21</v>
      </c>
      <c r="M13" s="15" t="s">
        <v>21</v>
      </c>
      <c r="N13" s="15" t="s">
        <v>21</v>
      </c>
      <c r="O13" s="15" t="s">
        <v>21</v>
      </c>
      <c r="P13" s="15" t="s">
        <v>21</v>
      </c>
      <c r="Q13" s="15" t="s">
        <v>21</v>
      </c>
      <c r="R13" s="15" t="s">
        <v>21</v>
      </c>
      <c r="S13" s="15" t="s">
        <v>21</v>
      </c>
      <c r="T13" s="15" t="s">
        <v>21</v>
      </c>
      <c r="U13" s="15" t="s">
        <v>21</v>
      </c>
      <c r="V13" s="15" t="s">
        <v>21</v>
      </c>
      <c r="W13" s="25"/>
      <c r="X13" s="25"/>
      <c r="Y13" s="25"/>
    </row>
    <row r="14" spans="1:25" s="3" customFormat="1" ht="33.75" customHeight="1">
      <c r="A14" s="13">
        <v>10</v>
      </c>
      <c r="B14" s="14" t="s">
        <v>34</v>
      </c>
      <c r="C14" s="14" t="s">
        <v>31</v>
      </c>
      <c r="D14" s="15" t="s">
        <v>32</v>
      </c>
      <c r="E14" s="15" t="s">
        <v>21</v>
      </c>
      <c r="F14" s="15" t="s">
        <v>21</v>
      </c>
      <c r="G14" s="15" t="s">
        <v>21</v>
      </c>
      <c r="H14" s="15" t="s">
        <v>21</v>
      </c>
      <c r="I14" s="15" t="s">
        <v>21</v>
      </c>
      <c r="J14" s="15" t="s">
        <v>21</v>
      </c>
      <c r="K14" s="15" t="s">
        <v>21</v>
      </c>
      <c r="L14" s="15" t="s">
        <v>21</v>
      </c>
      <c r="M14" s="15" t="s">
        <v>21</v>
      </c>
      <c r="N14" s="15" t="s">
        <v>21</v>
      </c>
      <c r="O14" s="15" t="s">
        <v>21</v>
      </c>
      <c r="P14" s="15" t="s">
        <v>21</v>
      </c>
      <c r="Q14" s="15" t="s">
        <v>21</v>
      </c>
      <c r="R14" s="15" t="s">
        <v>21</v>
      </c>
      <c r="S14" s="15" t="s">
        <v>21</v>
      </c>
      <c r="T14" s="15" t="s">
        <v>21</v>
      </c>
      <c r="U14" s="15" t="s">
        <v>21</v>
      </c>
      <c r="V14" s="15" t="s">
        <v>21</v>
      </c>
      <c r="W14" s="25"/>
      <c r="X14" s="25"/>
      <c r="Y14" s="25"/>
    </row>
    <row r="15" spans="1:25" s="3" customFormat="1" ht="33.75" customHeight="1">
      <c r="A15" s="13">
        <v>11</v>
      </c>
      <c r="B15" s="14" t="s">
        <v>35</v>
      </c>
      <c r="C15" s="14" t="s">
        <v>31</v>
      </c>
      <c r="D15" s="15" t="s">
        <v>32</v>
      </c>
      <c r="E15" s="15" t="s">
        <v>21</v>
      </c>
      <c r="F15" s="15" t="s">
        <v>21</v>
      </c>
      <c r="G15" s="15" t="s">
        <v>21</v>
      </c>
      <c r="H15" s="15" t="s">
        <v>21</v>
      </c>
      <c r="I15" s="15" t="s">
        <v>21</v>
      </c>
      <c r="J15" s="15" t="s">
        <v>21</v>
      </c>
      <c r="K15" s="15" t="s">
        <v>21</v>
      </c>
      <c r="L15" s="15" t="s">
        <v>21</v>
      </c>
      <c r="M15" s="15" t="s">
        <v>21</v>
      </c>
      <c r="N15" s="15" t="s">
        <v>21</v>
      </c>
      <c r="O15" s="15" t="s">
        <v>21</v>
      </c>
      <c r="P15" s="15" t="s">
        <v>21</v>
      </c>
      <c r="Q15" s="15" t="s">
        <v>21</v>
      </c>
      <c r="R15" s="15" t="s">
        <v>21</v>
      </c>
      <c r="S15" s="15" t="s">
        <v>21</v>
      </c>
      <c r="T15" s="15" t="s">
        <v>21</v>
      </c>
      <c r="U15" s="15" t="s">
        <v>21</v>
      </c>
      <c r="V15" s="15" t="s">
        <v>21</v>
      </c>
      <c r="W15" s="25"/>
      <c r="X15" s="25"/>
      <c r="Y15" s="25"/>
    </row>
    <row r="16" spans="1:25" s="3" customFormat="1" ht="33.75" customHeight="1">
      <c r="A16" s="13">
        <v>12</v>
      </c>
      <c r="B16" s="14" t="s">
        <v>36</v>
      </c>
      <c r="C16" s="14" t="s">
        <v>31</v>
      </c>
      <c r="D16" s="15" t="s">
        <v>32</v>
      </c>
      <c r="E16" s="15" t="s">
        <v>21</v>
      </c>
      <c r="F16" s="15" t="s">
        <v>21</v>
      </c>
      <c r="G16" s="15" t="s">
        <v>21</v>
      </c>
      <c r="H16" s="15" t="s">
        <v>21</v>
      </c>
      <c r="I16" s="15" t="s">
        <v>21</v>
      </c>
      <c r="J16" s="15" t="s">
        <v>21</v>
      </c>
      <c r="K16" s="15" t="s">
        <v>21</v>
      </c>
      <c r="L16" s="15" t="s">
        <v>21</v>
      </c>
      <c r="M16" s="15" t="s">
        <v>21</v>
      </c>
      <c r="N16" s="15" t="s">
        <v>21</v>
      </c>
      <c r="O16" s="15" t="s">
        <v>21</v>
      </c>
      <c r="P16" s="15" t="s">
        <v>21</v>
      </c>
      <c r="Q16" s="15" t="s">
        <v>21</v>
      </c>
      <c r="R16" s="15" t="s">
        <v>21</v>
      </c>
      <c r="S16" s="15" t="s">
        <v>21</v>
      </c>
      <c r="T16" s="15" t="s">
        <v>21</v>
      </c>
      <c r="U16" s="15" t="s">
        <v>21</v>
      </c>
      <c r="V16" s="15" t="s">
        <v>21</v>
      </c>
      <c r="W16" s="25"/>
      <c r="X16" s="25"/>
      <c r="Y16" s="25"/>
    </row>
    <row r="17" ht="27.75" customHeight="1"/>
    <row r="18" ht="27.75" customHeight="1"/>
    <row r="19" ht="13.5">
      <c r="F19" s="5" t="s">
        <v>37</v>
      </c>
    </row>
  </sheetData>
  <sheetProtection/>
  <mergeCells count="20">
    <mergeCell ref="B1:Y1"/>
    <mergeCell ref="A2:Y2"/>
    <mergeCell ref="G3:H3"/>
    <mergeCell ref="I3:J3"/>
    <mergeCell ref="K3:L3"/>
    <mergeCell ref="M3:N3"/>
    <mergeCell ref="O3:P3"/>
    <mergeCell ref="Q3:R3"/>
    <mergeCell ref="S3:T3"/>
    <mergeCell ref="G11:V11"/>
    <mergeCell ref="A3:A4"/>
    <mergeCell ref="B3:B4"/>
    <mergeCell ref="C3:C4"/>
    <mergeCell ref="D3:D4"/>
    <mergeCell ref="E3:E4"/>
    <mergeCell ref="F3:F4"/>
    <mergeCell ref="U3:U4"/>
    <mergeCell ref="V3:V4"/>
    <mergeCell ref="W3:Y4"/>
    <mergeCell ref="W5:Y16"/>
  </mergeCells>
  <printOptions horizontalCentered="1"/>
  <pageMargins left="0" right="0" top="0.19652777777777777" bottom="0.19652777777777777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4" sqref="B34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斡侑罪</cp:lastModifiedBy>
  <cp:lastPrinted>2021-04-13T05:42:58Z</cp:lastPrinted>
  <dcterms:created xsi:type="dcterms:W3CDTF">2016-01-12T07:23:00Z</dcterms:created>
  <dcterms:modified xsi:type="dcterms:W3CDTF">2021-06-07T02:55:19Z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