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<sst xmlns="http://schemas.openxmlformats.org/spreadsheetml/2006/main" count="48" uniqueCount="30">
  <si>
    <t>评审情况表</t>
  </si>
  <si>
    <t>项目名称：</t>
  </si>
  <si>
    <t>成都市金牛区科技服务产业功能区管理委员会餐饮服务采购项目</t>
  </si>
  <si>
    <t>项目编号：510106202100097</t>
  </si>
  <si>
    <t>评审时间：2021/07/26</t>
  </si>
  <si>
    <t>评审过程</t>
  </si>
  <si>
    <t>序号</t>
  </si>
  <si>
    <t>供应商名称</t>
  </si>
  <si>
    <t>是否通过资格性审查</t>
  </si>
  <si>
    <t>未通过原因</t>
  </si>
  <si>
    <t>是否通过有效性、完整性和响应程度审查</t>
  </si>
  <si>
    <t>是否通过报价审查</t>
  </si>
  <si>
    <t>需求分析</t>
  </si>
  <si>
    <t>管理制度</t>
  </si>
  <si>
    <t>应急方案</t>
  </si>
  <si>
    <t>人员配备方案</t>
  </si>
  <si>
    <t>食品监管制度</t>
  </si>
  <si>
    <t>业绩</t>
  </si>
  <si>
    <t>履约能力</t>
  </si>
  <si>
    <t>报价</t>
  </si>
  <si>
    <t>总得分</t>
  </si>
  <si>
    <t>平均分</t>
  </si>
  <si>
    <t>排序</t>
  </si>
  <si>
    <t>评审结果</t>
  </si>
  <si>
    <t>金牛区厨事百味餐饮店</t>
  </si>
  <si>
    <t>是</t>
  </si>
  <si>
    <t>/</t>
  </si>
  <si>
    <t>第一成交候选人：成都百盘馔餐饮管理有限公司，           报价金额：36.50元/人/天；
第二成交候选人: 四川省仟厨佰味餐饮服务有限公司，       报价金额：39.00元/人/天；                                                    
第三成交候选人：金牛区厨事百味餐饮店，                 报价金额：38.00元/人/天。</t>
  </si>
  <si>
    <t>成都百盘馔餐饮管理有限公司</t>
  </si>
  <si>
    <t>四川省仟厨佰味餐饮服务有限公司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</si>
</sst>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12"/>
      <name val="楷体_GB2312"/>
      <charset val="134"/>
    </font>
    <font>
      <b/>
      <sz val="10"/>
      <name val="楷体_GB2312"/>
      <charset val="134"/>
    </font>
    <font>
      <sz val="10"/>
      <name val="楷体_GB2312"/>
      <charset val="134"/>
    </font>
    <font>
      <b/>
      <sz val="16"/>
      <name val="黑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楷体_GB2312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19" borderId="11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177" fontId="0" fillId="0" borderId="4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7" fillId="0" borderId="0" xfId="0" applyFont="1">
      <alignment vertical="center"/>
    </xf>
    <xf numFmtId="176" fontId="0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0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13"/>
  <sheetViews>
    <sheetView tabSelected="1" zoomScale="85" zoomScaleNormal="85" workbookViewId="0">
      <selection activeCell="B3" sqref="B3"/>
    </sheetView>
  </sheetViews>
  <sheetFormatPr defaultColWidth="8.75" defaultRowHeight="39.95" customHeight="1"/>
  <cols>
    <col min="1" max="1" width="10.625" style="3" customWidth="1"/>
    <col min="2" max="2" width="37.7916666666667" style="3" customWidth="1"/>
    <col min="3" max="5" width="12.625" style="3" customWidth="1"/>
    <col min="6" max="6" width="11.25" style="3" customWidth="1"/>
    <col min="7" max="7" width="12.625" style="3" customWidth="1"/>
    <col min="8" max="8" width="11.25" style="3" customWidth="1"/>
    <col min="9" max="15" width="9.625" style="4" customWidth="1"/>
    <col min="16" max="19" width="9.625" style="5" customWidth="1"/>
    <col min="20" max="20" width="83.875" style="6" customWidth="1"/>
    <col min="21" max="43" width="9" style="3" customWidth="1"/>
    <col min="44" max="246" width="8.75" style="3"/>
  </cols>
  <sheetData>
    <row r="1" customHeight="1" spans="1:20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customHeight="1" spans="1:20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9"/>
      <c r="Q2" s="19"/>
      <c r="R2" s="19"/>
      <c r="S2" s="19"/>
      <c r="T2" s="29"/>
    </row>
    <row r="3" s="1" customFormat="1" ht="45" customHeight="1" spans="1:246">
      <c r="A3" s="10" t="s">
        <v>1</v>
      </c>
      <c r="B3" s="11" t="s">
        <v>2</v>
      </c>
      <c r="C3" s="12" t="s">
        <v>3</v>
      </c>
      <c r="D3" s="13"/>
      <c r="E3" s="13"/>
      <c r="F3" s="13"/>
      <c r="G3" s="13"/>
      <c r="H3" s="14"/>
      <c r="I3" s="20" t="s">
        <v>4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30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</row>
    <row r="4" s="1" customFormat="1" customHeight="1" spans="1:20">
      <c r="A4" s="10" t="s">
        <v>5</v>
      </c>
      <c r="B4" s="10"/>
      <c r="C4" s="10"/>
      <c r="D4" s="10"/>
      <c r="E4" s="15"/>
      <c r="F4" s="15"/>
      <c r="G4" s="15"/>
      <c r="H4" s="15"/>
      <c r="I4" s="15"/>
      <c r="J4" s="15"/>
      <c r="K4" s="15"/>
      <c r="L4" s="15"/>
      <c r="M4" s="22"/>
      <c r="N4" s="22"/>
      <c r="O4" s="22"/>
      <c r="P4" s="23"/>
      <c r="Q4" s="23"/>
      <c r="R4" s="23"/>
      <c r="S4" s="23"/>
      <c r="T4" s="10"/>
    </row>
    <row r="5" s="2" customFormat="1" ht="60" customHeight="1" spans="1:246">
      <c r="A5" s="16" t="s">
        <v>6</v>
      </c>
      <c r="B5" s="16" t="s">
        <v>7</v>
      </c>
      <c r="C5" s="16" t="s">
        <v>8</v>
      </c>
      <c r="D5" s="16" t="s">
        <v>9</v>
      </c>
      <c r="E5" s="16" t="s">
        <v>10</v>
      </c>
      <c r="F5" s="16" t="s">
        <v>9</v>
      </c>
      <c r="G5" s="16" t="s">
        <v>11</v>
      </c>
      <c r="H5" s="16" t="s">
        <v>9</v>
      </c>
      <c r="I5" s="24" t="s">
        <v>12</v>
      </c>
      <c r="J5" s="24" t="s">
        <v>13</v>
      </c>
      <c r="K5" s="24" t="s">
        <v>14</v>
      </c>
      <c r="L5" s="24" t="s">
        <v>15</v>
      </c>
      <c r="M5" s="24" t="s">
        <v>16</v>
      </c>
      <c r="N5" s="25" t="s">
        <v>17</v>
      </c>
      <c r="O5" s="25" t="s">
        <v>18</v>
      </c>
      <c r="P5" s="26" t="s">
        <v>19</v>
      </c>
      <c r="Q5" s="32" t="s">
        <v>20</v>
      </c>
      <c r="R5" s="33" t="s">
        <v>21</v>
      </c>
      <c r="S5" s="32" t="s">
        <v>22</v>
      </c>
      <c r="T5" s="34" t="s">
        <v>23</v>
      </c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</row>
    <row r="6" customHeight="1" spans="1:20">
      <c r="A6" s="10">
        <v>1</v>
      </c>
      <c r="B6" s="17" t="s">
        <v>24</v>
      </c>
      <c r="C6" s="10" t="s">
        <v>25</v>
      </c>
      <c r="D6" s="18" t="s">
        <v>26</v>
      </c>
      <c r="E6" s="10" t="s">
        <v>25</v>
      </c>
      <c r="F6" s="18" t="s">
        <v>26</v>
      </c>
      <c r="G6" s="10" t="s">
        <v>25</v>
      </c>
      <c r="H6" s="18" t="s">
        <v>26</v>
      </c>
      <c r="I6" s="27">
        <f>12+9+9</f>
        <v>30</v>
      </c>
      <c r="J6" s="27">
        <f>22+20+20</f>
        <v>62</v>
      </c>
      <c r="K6" s="18">
        <f>12+9+9</f>
        <v>30</v>
      </c>
      <c r="L6" s="27">
        <f>9+6+6</f>
        <v>21</v>
      </c>
      <c r="M6" s="27">
        <f>9+6+6</f>
        <v>21</v>
      </c>
      <c r="N6" s="27">
        <f>0+0+0</f>
        <v>0</v>
      </c>
      <c r="O6" s="27">
        <f>0+0+0</f>
        <v>0</v>
      </c>
      <c r="P6" s="28">
        <f>9.61*3</f>
        <v>28.83</v>
      </c>
      <c r="Q6" s="36">
        <f>SUM(I6:P6)</f>
        <v>192.83</v>
      </c>
      <c r="R6" s="36">
        <f t="shared" ref="R6" si="0">Q6/3</f>
        <v>64.2766666666667</v>
      </c>
      <c r="S6" s="18">
        <f>RANK(Q6,$Q$6:$Q$8)</f>
        <v>3</v>
      </c>
      <c r="T6" s="37" t="s">
        <v>27</v>
      </c>
    </row>
    <row r="7" customHeight="1" spans="1:246">
      <c r="A7" s="10">
        <v>2</v>
      </c>
      <c r="B7" s="17" t="s">
        <v>28</v>
      </c>
      <c r="C7" s="10" t="s">
        <v>25</v>
      </c>
      <c r="D7" s="18" t="s">
        <v>26</v>
      </c>
      <c r="E7" s="10" t="s">
        <v>25</v>
      </c>
      <c r="F7" s="18" t="s">
        <v>26</v>
      </c>
      <c r="G7" s="10" t="s">
        <v>25</v>
      </c>
      <c r="H7" s="18" t="s">
        <v>26</v>
      </c>
      <c r="I7" s="27">
        <f>12+10.5+10.5</f>
        <v>33</v>
      </c>
      <c r="J7" s="27">
        <f>24+22+22</f>
        <v>68</v>
      </c>
      <c r="K7" s="18">
        <f>12+10.5+10.5</f>
        <v>33</v>
      </c>
      <c r="L7" s="27">
        <f>9+7.5+7.5</f>
        <v>24</v>
      </c>
      <c r="M7" s="27">
        <f>9+7.5+7.5</f>
        <v>24</v>
      </c>
      <c r="N7" s="27">
        <f>0+0+0</f>
        <v>0</v>
      </c>
      <c r="O7" s="27">
        <f>0+0+0</f>
        <v>0</v>
      </c>
      <c r="P7" s="28">
        <f>10*3</f>
        <v>30</v>
      </c>
      <c r="Q7" s="36">
        <f>SUM(I7:P7)</f>
        <v>212</v>
      </c>
      <c r="R7" s="36">
        <f t="shared" ref="R7:R8" si="1">Q7/3</f>
        <v>70.6666666666667</v>
      </c>
      <c r="S7" s="18">
        <f>RANK(Q7,$Q$6:$Q$8)</f>
        <v>1</v>
      </c>
      <c r="T7" s="3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customHeight="1" spans="1:246">
      <c r="A8" s="10">
        <v>3</v>
      </c>
      <c r="B8" s="17" t="s">
        <v>29</v>
      </c>
      <c r="C8" s="10" t="s">
        <v>25</v>
      </c>
      <c r="D8" s="18" t="s">
        <v>26</v>
      </c>
      <c r="E8" s="10" t="s">
        <v>25</v>
      </c>
      <c r="F8" s="18" t="s">
        <v>26</v>
      </c>
      <c r="G8" s="10" t="s">
        <v>25</v>
      </c>
      <c r="H8" s="18" t="s">
        <v>26</v>
      </c>
      <c r="I8" s="27">
        <f>12+9+9</f>
        <v>30</v>
      </c>
      <c r="J8" s="27">
        <f>22+20+22</f>
        <v>64</v>
      </c>
      <c r="K8" s="18">
        <f>12+9+10.5</f>
        <v>31.5</v>
      </c>
      <c r="L8" s="27">
        <f>9+6+6</f>
        <v>21</v>
      </c>
      <c r="M8" s="27">
        <f>9+6+6</f>
        <v>21</v>
      </c>
      <c r="N8" s="27">
        <f>0+0+0</f>
        <v>0</v>
      </c>
      <c r="O8" s="27">
        <f>0+0+0</f>
        <v>0</v>
      </c>
      <c r="P8" s="28">
        <f>9.36*3</f>
        <v>28.08</v>
      </c>
      <c r="Q8" s="36">
        <f>SUM(I8:P8)</f>
        <v>195.58</v>
      </c>
      <c r="R8" s="36">
        <f t="shared" si="1"/>
        <v>65.1933333333333</v>
      </c>
      <c r="S8" s="18">
        <f>RANK(Q8,$Q$6:$Q$8)</f>
        <v>2</v>
      </c>
      <c r="T8" s="37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11" customFormat="1" customHeight="1"/>
    <row r="12" customFormat="1" customHeight="1"/>
    <row r="13" customFormat="1" customHeight="1"/>
  </sheetData>
  <mergeCells count="6">
    <mergeCell ref="A1:T1"/>
    <mergeCell ref="A2:T2"/>
    <mergeCell ref="C3:H3"/>
    <mergeCell ref="I3:T3"/>
    <mergeCell ref="A4:T4"/>
    <mergeCell ref="T6:T8"/>
  </mergeCells>
  <pageMargins left="0.75" right="0.75" top="1" bottom="1" header="0.51" footer="0.51"/>
  <pageSetup paperSize="9" orientation="portrait"/>
  <headerFooter alignWithMargins="0" scaleWithDoc="0"/>
  <ignoredErrors>
    <ignoredError sqref="J6 L7:M7 I7:J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LTZB</cp:lastModifiedBy>
  <cp:revision>1</cp:revision>
  <dcterms:created xsi:type="dcterms:W3CDTF">2016-01-02T10:55:00Z</dcterms:created>
  <dcterms:modified xsi:type="dcterms:W3CDTF">2021-07-27T03:35:09Z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5DE51AA119274810B1B248C8E380A3A8</vt:lpwstr>
  </property>
</Properties>
</file>