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<sst xmlns="http://schemas.openxmlformats.org/spreadsheetml/2006/main" count="115" uniqueCount="57">
  <si>
    <t>评标情况表</t>
  </si>
  <si>
    <t>项目名称：</t>
  </si>
  <si>
    <t>评标过程</t>
  </si>
  <si>
    <t>序号</t>
  </si>
  <si>
    <t>投标人名称</t>
  </si>
  <si>
    <t>是否通过资格性审查</t>
  </si>
  <si>
    <t>未通过原因</t>
  </si>
  <si>
    <t>是否通过符合性审查</t>
  </si>
  <si>
    <t>是否属于小微企业（监狱企业、残疾人福利性单位视同小微企业）价格扣除</t>
  </si>
  <si>
    <t>技术平均分</t>
  </si>
  <si>
    <t>报价</t>
  </si>
  <si>
    <t>总得分</t>
  </si>
  <si>
    <t>评标结果</t>
  </si>
  <si>
    <t>是</t>
  </si>
  <si>
    <t>/</t>
  </si>
  <si>
    <t>否</t>
  </si>
  <si>
    <t>排序</t>
  </si>
  <si>
    <t>售后服务</t>
  </si>
  <si>
    <t>投标文件规范性</t>
  </si>
  <si>
    <t>成都市卫生健康委员会2020年卫生健康中央和省级补助职业卫生监督执法能力提升资金采购项目</t>
  </si>
  <si>
    <t>评标时间：2021/05/17</t>
  </si>
  <si>
    <t>项目编号：510101202100168</t>
  </si>
  <si>
    <t>成都市威博实验仪器有限公司</t>
  </si>
  <si>
    <t>北京和润恺安科技发展股份有限公司</t>
  </si>
  <si>
    <t>成都瑞柏鑫科技有限公司</t>
  </si>
  <si>
    <t>技术参数要</t>
  </si>
  <si>
    <t>履约能力</t>
  </si>
  <si>
    <t>实施方案</t>
  </si>
  <si>
    <t xml:space="preserve">扶持不发达地区和少数民族地区 </t>
  </si>
  <si>
    <t>节能、环境标志、无线局域网产品</t>
  </si>
  <si>
    <t>第一包</t>
  </si>
  <si>
    <t>第二包</t>
  </si>
  <si>
    <t>否</t>
  </si>
  <si>
    <t>资格审查中未按招标文件要求提供资格要求中（49页）应提交的全部承诺函</t>
  </si>
  <si>
    <t>否</t>
  </si>
  <si>
    <t>/</t>
  </si>
  <si>
    <t>/</t>
  </si>
  <si>
    <t>/</t>
  </si>
  <si>
    <t>/</t>
  </si>
  <si>
    <t>数字测尘仪、便携式多气体复合式监测报警仪的防爆合格证制造单位与开标一览表不一致。不满足招标文件第六章招标项目技术、服务条款及其他商务要求中注的实质内容（P61）</t>
  </si>
  <si>
    <t>有效投标人不足三家，本包废标。</t>
  </si>
  <si>
    <t>否</t>
  </si>
  <si>
    <t>江西江春医疗器械有限公司</t>
  </si>
  <si>
    <t>云南拓恺商贸有限公司</t>
  </si>
  <si>
    <t>成都和盛昌科技有限公司</t>
  </si>
  <si>
    <t>重庆德邦医疗设备有限公司</t>
  </si>
  <si>
    <t>第一中标候选人：江西江春医疗器械有限公司， 投标金额：1548000.00元；
第二中标候选人: 云南拓恺商贸有限公司，     投标金额：1580000.00元；                                                    
第三中标候选人：重庆德邦医疗设备有限公司， 投标金额：1597600.00元。</t>
  </si>
  <si>
    <t>安徽星格科技有限公司</t>
  </si>
  <si>
    <t>成都和盛昌科技有限公司</t>
  </si>
  <si>
    <t>江西雯梦医疗器械有限公司</t>
  </si>
  <si>
    <t>云南江果医疗器械有限公司</t>
  </si>
  <si>
    <t>成都市金时康医疗设备有限公司</t>
  </si>
  <si>
    <t>资格审查中未按招标文件要求提供资格要求中（49页）应提交的承诺函</t>
  </si>
  <si>
    <t>无检测便携式多气体复合式监测报警仪的防爆合格证。不满足招标文件第六章招标项目技术、服务条款及其他商务要求中注的实质内容（P61）</t>
  </si>
  <si>
    <t xml:space="preserve">提供的节能产品（强制采购产品）认证证书依据的标准已过期 </t>
  </si>
  <si>
    <t>防爆平板手持终端的防爆合格证制造单位与开标一览表不一致。不满足招标文件第六章招标项目技术、服务条款及其他商务要求中注的实质内容（P61）</t>
  </si>
  <si>
    <t>1、便携式多气体复合式监测报警仪的防爆合格证有效期过期；2、数字测尘仪防爆合格证制造单位与开标一览表不一致。不满足招标文件第六章招标项目技术、服务条款及其他商务要求中注的实质内容（P61）</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</si>
</sst>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quot;Yes&quot;;&quot;Yes&quot;;&quot;No&quot;"/>
    <numFmt numFmtId="178" formatCode="&quot;True&quot;;&quot;True&quot;;&quot;False&quot;"/>
    <numFmt numFmtId="179" formatCode="&quot;On&quot;;&quot;On&quot;;&quot;Off&quot;"/>
    <numFmt numFmtId="180" formatCode="[$€-2]\ #,##0.00_);[Red]\([$€-2]\ #,##0.00\)"/>
  </numFmts>
  <fonts count="50">
    <font>
      <sz val="12"/>
      <name val="宋体"/>
      <family val="0"/>
    </font>
    <font>
      <sz val="11"/>
      <color indexed="8"/>
      <name val="宋体"/>
      <family val="0"/>
    </font>
    <font>
      <b/>
      <sz val="12"/>
      <name val="楷体_GB2312"/>
      <family val="3"/>
    </font>
    <font>
      <b/>
      <sz val="10"/>
      <name val="楷体_GB2312"/>
      <family val="3"/>
    </font>
    <font>
      <sz val="10"/>
      <name val="楷体_GB2312"/>
      <family val="3"/>
    </font>
    <font>
      <sz val="12"/>
      <name val="楷体_GB2312"/>
      <family val="3"/>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8"/>
      <name val="宋体"/>
      <family val="0"/>
    </font>
    <font>
      <b/>
      <sz val="16"/>
      <color indexed="8"/>
      <name val="黑体"/>
      <family val="3"/>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2"/>
      <color theme="1"/>
      <name val="宋体"/>
      <family val="0"/>
    </font>
    <font>
      <b/>
      <sz val="16"/>
      <color theme="1"/>
      <name val="黑体"/>
      <family val="3"/>
    </font>
    <font>
      <sz val="12"/>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6">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3" fillId="22" borderId="7" applyNumberFormat="0" applyAlignment="0" applyProtection="0"/>
    <xf numFmtId="0" fontId="44" fillId="25" borderId="4" applyNumberFormat="0" applyAlignment="0" applyProtection="0"/>
    <xf numFmtId="0" fontId="45"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46" fillId="32" borderId="8" applyNumberFormat="0" applyFont="0" applyAlignment="0" applyProtection="0"/>
  </cellStyleXfs>
  <cellXfs count="45">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wrapText="1"/>
    </xf>
    <xf numFmtId="0" fontId="4" fillId="0" borderId="0" xfId="0" applyFont="1" applyAlignment="1">
      <alignment vertical="center"/>
    </xf>
    <xf numFmtId="0" fontId="4" fillId="0" borderId="0" xfId="0" applyFont="1" applyAlignment="1">
      <alignment horizontal="center" vertical="center"/>
    </xf>
    <xf numFmtId="176" fontId="4" fillId="0" borderId="0" xfId="0" applyNumberFormat="1" applyFont="1" applyAlignment="1">
      <alignment vertical="center"/>
    </xf>
    <xf numFmtId="0" fontId="4" fillId="0" borderId="0" xfId="0" applyFont="1" applyFill="1" applyAlignment="1">
      <alignment vertical="center"/>
    </xf>
    <xf numFmtId="0" fontId="5" fillId="0" borderId="0" xfId="0" applyFont="1" applyAlignment="1">
      <alignment vertical="center"/>
    </xf>
    <xf numFmtId="0" fontId="4" fillId="0" borderId="0" xfId="0" applyFont="1" applyAlignment="1">
      <alignment vertical="center" wrapText="1"/>
    </xf>
    <xf numFmtId="0" fontId="4" fillId="0" borderId="0" xfId="0" applyNumberFormat="1" applyFont="1" applyAlignment="1">
      <alignment vertical="center"/>
    </xf>
    <xf numFmtId="0" fontId="47" fillId="0" borderId="9" xfId="0" applyFont="1" applyBorder="1" applyAlignment="1">
      <alignment horizontal="center" vertical="center"/>
    </xf>
    <xf numFmtId="0" fontId="47" fillId="0" borderId="9" xfId="0" applyFont="1" applyBorder="1" applyAlignment="1">
      <alignment horizontal="center" vertical="center" wrapText="1"/>
    </xf>
    <xf numFmtId="0" fontId="47" fillId="0" borderId="10" xfId="0" applyNumberFormat="1" applyFont="1" applyBorder="1" applyAlignment="1">
      <alignment horizontal="center" vertical="center" wrapText="1"/>
    </xf>
    <xf numFmtId="0" fontId="47" fillId="0" borderId="10" xfId="0" applyFont="1" applyBorder="1" applyAlignment="1">
      <alignment horizontal="center" vertical="center" wrapText="1"/>
    </xf>
    <xf numFmtId="176" fontId="47" fillId="0" borderId="10" xfId="0" applyNumberFormat="1" applyFont="1" applyBorder="1" applyAlignment="1">
      <alignment horizontal="center" vertical="center"/>
    </xf>
    <xf numFmtId="176" fontId="47" fillId="0" borderId="10" xfId="0" applyNumberFormat="1" applyFont="1" applyBorder="1" applyAlignment="1">
      <alignment horizontal="center" vertical="center" wrapText="1"/>
    </xf>
    <xf numFmtId="0" fontId="47" fillId="0" borderId="10" xfId="0" applyFont="1" applyFill="1" applyBorder="1" applyAlignment="1">
      <alignment horizontal="center" vertical="center" wrapText="1"/>
    </xf>
    <xf numFmtId="0" fontId="47" fillId="0" borderId="9" xfId="0" applyFont="1" applyFill="1" applyBorder="1" applyAlignment="1">
      <alignment horizontal="center" vertical="center"/>
    </xf>
    <xf numFmtId="0" fontId="47" fillId="0" borderId="9" xfId="0" applyNumberFormat="1" applyFont="1" applyBorder="1" applyAlignment="1">
      <alignment horizontal="center" vertical="center" wrapText="1"/>
    </xf>
    <xf numFmtId="176" fontId="47" fillId="0" borderId="9" xfId="0" applyNumberFormat="1" applyFont="1" applyBorder="1" applyAlignment="1">
      <alignment horizontal="center" vertical="center" wrapText="1"/>
    </xf>
    <xf numFmtId="0" fontId="47" fillId="0" borderId="9" xfId="0" applyFont="1" applyBorder="1" applyAlignment="1">
      <alignment horizontal="center" vertical="center"/>
    </xf>
    <xf numFmtId="0" fontId="47" fillId="0" borderId="9" xfId="0" applyFont="1" applyFill="1" applyBorder="1" applyAlignment="1">
      <alignment horizontal="center" vertical="center" wrapText="1"/>
    </xf>
    <xf numFmtId="0" fontId="48" fillId="0" borderId="10" xfId="0" applyFont="1" applyBorder="1" applyAlignment="1">
      <alignment horizontal="center" vertical="center"/>
    </xf>
    <xf numFmtId="176" fontId="48" fillId="0" borderId="10" xfId="0" applyNumberFormat="1" applyFont="1" applyBorder="1" applyAlignment="1">
      <alignment horizontal="center" vertical="center"/>
    </xf>
    <xf numFmtId="0" fontId="48" fillId="0" borderId="10" xfId="0" applyFont="1" applyFill="1" applyBorder="1" applyAlignment="1">
      <alignment horizontal="center" vertical="center"/>
    </xf>
    <xf numFmtId="0" fontId="47" fillId="0" borderId="11" xfId="0" applyFont="1" applyBorder="1" applyAlignment="1">
      <alignment horizontal="center" vertical="center"/>
    </xf>
    <xf numFmtId="0" fontId="47" fillId="0" borderId="12" xfId="0" applyFont="1" applyBorder="1" applyAlignment="1">
      <alignment horizontal="center" vertical="center"/>
    </xf>
    <xf numFmtId="0" fontId="47" fillId="0" borderId="11" xfId="0" applyFont="1" applyBorder="1" applyAlignment="1">
      <alignment horizontal="center" vertical="center" wrapText="1"/>
    </xf>
    <xf numFmtId="0" fontId="47" fillId="0" borderId="12" xfId="0" applyFont="1" applyBorder="1" applyAlignment="1">
      <alignment horizontal="center" vertical="center" wrapText="1"/>
    </xf>
    <xf numFmtId="0" fontId="47" fillId="0" borderId="13" xfId="0" applyFont="1" applyBorder="1" applyAlignment="1">
      <alignment vertical="center" wrapText="1"/>
    </xf>
    <xf numFmtId="0" fontId="47" fillId="0" borderId="9" xfId="0" applyFont="1" applyBorder="1" applyAlignment="1">
      <alignment horizontal="center" vertical="center"/>
    </xf>
    <xf numFmtId="0" fontId="47" fillId="0" borderId="10" xfId="0" applyFont="1" applyBorder="1" applyAlignment="1">
      <alignment horizontal="center" vertical="center"/>
    </xf>
    <xf numFmtId="176" fontId="47" fillId="0" borderId="9" xfId="0" applyNumberFormat="1"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7" fillId="0" borderId="13" xfId="0" applyFont="1" applyBorder="1" applyAlignment="1">
      <alignment horizontal="center" vertical="center"/>
    </xf>
    <xf numFmtId="0" fontId="49" fillId="0" borderId="10" xfId="0" applyFont="1" applyFill="1" applyBorder="1" applyAlignment="1">
      <alignment horizontal="left" vertical="center" wrapText="1"/>
    </xf>
    <xf numFmtId="0" fontId="49" fillId="0" borderId="14" xfId="0" applyFont="1" applyFill="1" applyBorder="1" applyAlignment="1">
      <alignment horizontal="left" vertical="center"/>
    </xf>
    <xf numFmtId="0" fontId="49" fillId="0" borderId="15" xfId="0" applyFont="1" applyFill="1" applyBorder="1" applyAlignment="1">
      <alignment horizontal="left" vertical="center"/>
    </xf>
    <xf numFmtId="0" fontId="47" fillId="0" borderId="11" xfId="0" applyNumberFormat="1" applyFont="1" applyBorder="1" applyAlignment="1">
      <alignment horizontal="center" vertical="center" wrapText="1"/>
    </xf>
    <xf numFmtId="0" fontId="47" fillId="0" borderId="12" xfId="0" applyNumberFormat="1" applyFont="1" applyBorder="1" applyAlignment="1">
      <alignment horizontal="center" vertical="center" wrapText="1"/>
    </xf>
    <xf numFmtId="0" fontId="47" fillId="0" borderId="13" xfId="0" applyNumberFormat="1" applyFont="1" applyBorder="1" applyAlignment="1">
      <alignment horizontal="center" vertical="center" wrapText="1"/>
    </xf>
    <xf numFmtId="0" fontId="47" fillId="0" borderId="10" xfId="0" applyNumberFormat="1" applyFont="1" applyBorder="1" applyAlignment="1">
      <alignment horizontal="left" vertical="center" wrapText="1"/>
    </xf>
    <xf numFmtId="0" fontId="47" fillId="0" borderId="14" xfId="0" applyNumberFormat="1" applyFont="1" applyBorder="1" applyAlignment="1">
      <alignment horizontal="left" vertical="center" wrapText="1"/>
    </xf>
    <xf numFmtId="0" fontId="47" fillId="0" borderId="15" xfId="0" applyNumberFormat="1" applyFont="1" applyBorder="1" applyAlignment="1">
      <alignment horizontal="left"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K20"/>
  <sheetViews>
    <sheetView tabSelected="1" zoomScale="85" zoomScaleNormal="85" zoomScaleSheetLayoutView="100" zoomScalePageLayoutView="0" workbookViewId="0" topLeftCell="B4">
      <selection activeCell="F11" sqref="F11:R11"/>
    </sheetView>
  </sheetViews>
  <sheetFormatPr defaultColWidth="8.75390625" defaultRowHeight="39.75" customHeight="1"/>
  <cols>
    <col min="1" max="1" width="10.625" style="3" customWidth="1"/>
    <col min="2" max="2" width="37.75390625" style="3" customWidth="1"/>
    <col min="3" max="6" width="7.625" style="3" customWidth="1"/>
    <col min="7" max="7" width="19.625" style="3" customWidth="1"/>
    <col min="8" max="15" width="9.625" style="4" customWidth="1"/>
    <col min="16" max="17" width="9.625" style="5" customWidth="1"/>
    <col min="18" max="18" width="9.625" style="9" customWidth="1"/>
    <col min="19" max="19" width="70.50390625" style="6" customWidth="1"/>
    <col min="20" max="42" width="9.00390625" style="3" bestFit="1" customWidth="1"/>
    <col min="43" max="245" width="8.75390625" style="3" customWidth="1"/>
  </cols>
  <sheetData>
    <row r="1" spans="1:19" ht="15" customHeight="1">
      <c r="A1" s="33"/>
      <c r="B1" s="34"/>
      <c r="C1" s="34"/>
      <c r="D1" s="34"/>
      <c r="E1" s="34"/>
      <c r="F1" s="34"/>
      <c r="G1" s="34"/>
      <c r="H1" s="34"/>
      <c r="I1" s="34"/>
      <c r="J1" s="34"/>
      <c r="K1" s="34"/>
      <c r="L1" s="34"/>
      <c r="M1" s="34"/>
      <c r="N1" s="34"/>
      <c r="O1" s="34"/>
      <c r="P1" s="34"/>
      <c r="Q1" s="34"/>
      <c r="R1" s="34"/>
      <c r="S1" s="34"/>
    </row>
    <row r="2" spans="1:19" s="1" customFormat="1" ht="19.5" customHeight="1">
      <c r="A2" s="22" t="s">
        <v>0</v>
      </c>
      <c r="B2" s="22"/>
      <c r="C2" s="22"/>
      <c r="D2" s="22"/>
      <c r="E2" s="22"/>
      <c r="F2" s="22"/>
      <c r="G2" s="22"/>
      <c r="H2" s="22"/>
      <c r="I2" s="22"/>
      <c r="J2" s="22"/>
      <c r="K2" s="22"/>
      <c r="L2" s="22"/>
      <c r="M2" s="22"/>
      <c r="N2" s="22"/>
      <c r="O2" s="22"/>
      <c r="P2" s="23"/>
      <c r="Q2" s="23"/>
      <c r="R2" s="23"/>
      <c r="S2" s="24"/>
    </row>
    <row r="3" spans="1:245" s="1" customFormat="1" ht="45" customHeight="1">
      <c r="A3" s="10" t="s">
        <v>1</v>
      </c>
      <c r="B3" s="11" t="s">
        <v>19</v>
      </c>
      <c r="C3" s="25" t="s">
        <v>21</v>
      </c>
      <c r="D3" s="26"/>
      <c r="E3" s="26"/>
      <c r="F3" s="26"/>
      <c r="G3" s="26"/>
      <c r="H3" s="27" t="s">
        <v>20</v>
      </c>
      <c r="I3" s="28"/>
      <c r="J3" s="28"/>
      <c r="K3" s="28"/>
      <c r="L3" s="28"/>
      <c r="M3" s="28"/>
      <c r="N3" s="28"/>
      <c r="O3" s="28"/>
      <c r="P3" s="28"/>
      <c r="Q3" s="28"/>
      <c r="R3" s="28"/>
      <c r="S3" s="29"/>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row>
    <row r="4" spans="1:19" s="1" customFormat="1" ht="15" customHeight="1">
      <c r="A4" s="30" t="s">
        <v>2</v>
      </c>
      <c r="B4" s="30"/>
      <c r="C4" s="30"/>
      <c r="D4" s="30"/>
      <c r="E4" s="31"/>
      <c r="F4" s="31"/>
      <c r="G4" s="31"/>
      <c r="H4" s="31"/>
      <c r="I4" s="31"/>
      <c r="J4" s="31"/>
      <c r="K4" s="31"/>
      <c r="L4" s="31"/>
      <c r="M4" s="31"/>
      <c r="N4" s="31"/>
      <c r="O4" s="31"/>
      <c r="P4" s="32"/>
      <c r="Q4" s="32"/>
      <c r="R4" s="32"/>
      <c r="S4" s="30"/>
    </row>
    <row r="5" spans="1:19" s="1" customFormat="1" ht="15" customHeight="1">
      <c r="A5" s="25" t="s">
        <v>30</v>
      </c>
      <c r="B5" s="26"/>
      <c r="C5" s="26"/>
      <c r="D5" s="26"/>
      <c r="E5" s="26"/>
      <c r="F5" s="26"/>
      <c r="G5" s="26"/>
      <c r="H5" s="26"/>
      <c r="I5" s="26"/>
      <c r="J5" s="26"/>
      <c r="K5" s="26"/>
      <c r="L5" s="26"/>
      <c r="M5" s="26"/>
      <c r="N5" s="26"/>
      <c r="O5" s="26"/>
      <c r="P5" s="26"/>
      <c r="Q5" s="26"/>
      <c r="R5" s="26"/>
      <c r="S5" s="35"/>
    </row>
    <row r="6" spans="1:245" s="2" customFormat="1" ht="64.5" customHeight="1">
      <c r="A6" s="12" t="s">
        <v>3</v>
      </c>
      <c r="B6" s="12" t="s">
        <v>4</v>
      </c>
      <c r="C6" s="12" t="s">
        <v>5</v>
      </c>
      <c r="D6" s="12" t="s">
        <v>6</v>
      </c>
      <c r="E6" s="12" t="s">
        <v>7</v>
      </c>
      <c r="F6" s="12" t="s">
        <v>6</v>
      </c>
      <c r="G6" s="12" t="s">
        <v>8</v>
      </c>
      <c r="H6" s="11" t="s">
        <v>25</v>
      </c>
      <c r="I6" s="11" t="s">
        <v>26</v>
      </c>
      <c r="J6" s="11" t="s">
        <v>27</v>
      </c>
      <c r="K6" s="11" t="s">
        <v>17</v>
      </c>
      <c r="L6" s="13" t="s">
        <v>28</v>
      </c>
      <c r="M6" s="13" t="s">
        <v>29</v>
      </c>
      <c r="N6" s="13" t="s">
        <v>18</v>
      </c>
      <c r="O6" s="13" t="s">
        <v>9</v>
      </c>
      <c r="P6" s="14" t="s">
        <v>10</v>
      </c>
      <c r="Q6" s="15" t="s">
        <v>11</v>
      </c>
      <c r="R6" s="12" t="s">
        <v>16</v>
      </c>
      <c r="S6" s="16" t="s">
        <v>12</v>
      </c>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row>
    <row r="7" spans="1:19" ht="30" customHeight="1">
      <c r="A7" s="10">
        <v>1</v>
      </c>
      <c r="B7" s="17" t="s">
        <v>47</v>
      </c>
      <c r="C7" s="10" t="s">
        <v>32</v>
      </c>
      <c r="D7" s="39" t="s">
        <v>52</v>
      </c>
      <c r="E7" s="40"/>
      <c r="F7" s="40"/>
      <c r="G7" s="40"/>
      <c r="H7" s="40"/>
      <c r="I7" s="40"/>
      <c r="J7" s="40"/>
      <c r="K7" s="40"/>
      <c r="L7" s="40"/>
      <c r="M7" s="40"/>
      <c r="N7" s="40"/>
      <c r="O7" s="40"/>
      <c r="P7" s="40"/>
      <c r="Q7" s="40"/>
      <c r="R7" s="41"/>
      <c r="S7" s="42" t="s">
        <v>40</v>
      </c>
    </row>
    <row r="8" spans="1:245" ht="30" customHeight="1">
      <c r="A8" s="10">
        <v>2</v>
      </c>
      <c r="B8" s="17" t="s">
        <v>48</v>
      </c>
      <c r="C8" s="10" t="s">
        <v>13</v>
      </c>
      <c r="D8" s="18" t="s">
        <v>14</v>
      </c>
      <c r="E8" s="10" t="s">
        <v>13</v>
      </c>
      <c r="F8" s="18" t="s">
        <v>14</v>
      </c>
      <c r="G8" s="18" t="s">
        <v>35</v>
      </c>
      <c r="H8" s="18"/>
      <c r="I8" s="18"/>
      <c r="J8" s="18"/>
      <c r="K8" s="18"/>
      <c r="L8" s="18"/>
      <c r="M8" s="18"/>
      <c r="N8" s="18"/>
      <c r="O8" s="19" t="s">
        <v>36</v>
      </c>
      <c r="P8" s="19" t="s">
        <v>37</v>
      </c>
      <c r="Q8" s="19" t="s">
        <v>38</v>
      </c>
      <c r="R8" s="18" t="s">
        <v>38</v>
      </c>
      <c r="S8" s="43"/>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row>
    <row r="9" spans="1:245" ht="30" customHeight="1">
      <c r="A9" s="10">
        <v>3</v>
      </c>
      <c r="B9" s="17" t="s">
        <v>49</v>
      </c>
      <c r="C9" s="10" t="s">
        <v>13</v>
      </c>
      <c r="D9" s="18" t="s">
        <v>14</v>
      </c>
      <c r="E9" s="10" t="s">
        <v>34</v>
      </c>
      <c r="F9" s="39" t="s">
        <v>39</v>
      </c>
      <c r="G9" s="40"/>
      <c r="H9" s="40"/>
      <c r="I9" s="40"/>
      <c r="J9" s="40"/>
      <c r="K9" s="40"/>
      <c r="L9" s="40"/>
      <c r="M9" s="40"/>
      <c r="N9" s="40"/>
      <c r="O9" s="40"/>
      <c r="P9" s="40"/>
      <c r="Q9" s="40"/>
      <c r="R9" s="41"/>
      <c r="S9" s="43"/>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row>
    <row r="10" spans="1:19" ht="30" customHeight="1">
      <c r="A10" s="10">
        <v>4</v>
      </c>
      <c r="B10" s="17" t="s">
        <v>50</v>
      </c>
      <c r="C10" s="20" t="s">
        <v>32</v>
      </c>
      <c r="D10" s="39" t="s">
        <v>33</v>
      </c>
      <c r="E10" s="40"/>
      <c r="F10" s="40"/>
      <c r="G10" s="40"/>
      <c r="H10" s="40"/>
      <c r="I10" s="40"/>
      <c r="J10" s="40"/>
      <c r="K10" s="40"/>
      <c r="L10" s="40"/>
      <c r="M10" s="40"/>
      <c r="N10" s="40"/>
      <c r="O10" s="40"/>
      <c r="P10" s="40"/>
      <c r="Q10" s="40"/>
      <c r="R10" s="41"/>
      <c r="S10" s="43"/>
    </row>
    <row r="11" spans="1:19" ht="30" customHeight="1">
      <c r="A11" s="20">
        <v>5</v>
      </c>
      <c r="B11" s="17" t="s">
        <v>51</v>
      </c>
      <c r="C11" s="20" t="s">
        <v>13</v>
      </c>
      <c r="D11" s="18" t="s">
        <v>14</v>
      </c>
      <c r="E11" s="20" t="s">
        <v>34</v>
      </c>
      <c r="F11" s="39" t="s">
        <v>56</v>
      </c>
      <c r="G11" s="40"/>
      <c r="H11" s="40"/>
      <c r="I11" s="40"/>
      <c r="J11" s="40"/>
      <c r="K11" s="40"/>
      <c r="L11" s="40"/>
      <c r="M11" s="40"/>
      <c r="N11" s="40"/>
      <c r="O11" s="40"/>
      <c r="P11" s="40"/>
      <c r="Q11" s="40"/>
      <c r="R11" s="41"/>
      <c r="S11" s="43"/>
    </row>
    <row r="12" spans="1:19" ht="30" customHeight="1">
      <c r="A12" s="20">
        <v>6</v>
      </c>
      <c r="B12" s="17" t="s">
        <v>22</v>
      </c>
      <c r="C12" s="20" t="s">
        <v>13</v>
      </c>
      <c r="D12" s="18" t="s">
        <v>14</v>
      </c>
      <c r="E12" s="20" t="s">
        <v>13</v>
      </c>
      <c r="F12" s="18" t="s">
        <v>14</v>
      </c>
      <c r="G12" s="18" t="s">
        <v>35</v>
      </c>
      <c r="H12" s="18"/>
      <c r="I12" s="18"/>
      <c r="J12" s="18"/>
      <c r="K12" s="18"/>
      <c r="L12" s="18"/>
      <c r="M12" s="18"/>
      <c r="N12" s="18"/>
      <c r="O12" s="19" t="s">
        <v>36</v>
      </c>
      <c r="P12" s="19" t="s">
        <v>37</v>
      </c>
      <c r="Q12" s="19" t="s">
        <v>38</v>
      </c>
      <c r="R12" s="18" t="s">
        <v>38</v>
      </c>
      <c r="S12" s="43"/>
    </row>
    <row r="13" spans="1:19" ht="30" customHeight="1">
      <c r="A13" s="20">
        <v>7</v>
      </c>
      <c r="B13" s="17" t="s">
        <v>23</v>
      </c>
      <c r="C13" s="20" t="s">
        <v>13</v>
      </c>
      <c r="D13" s="18" t="s">
        <v>14</v>
      </c>
      <c r="E13" s="20" t="s">
        <v>34</v>
      </c>
      <c r="F13" s="39" t="s">
        <v>53</v>
      </c>
      <c r="G13" s="40"/>
      <c r="H13" s="40"/>
      <c r="I13" s="40"/>
      <c r="J13" s="40"/>
      <c r="K13" s="40"/>
      <c r="L13" s="40"/>
      <c r="M13" s="40"/>
      <c r="N13" s="40"/>
      <c r="O13" s="40"/>
      <c r="P13" s="40"/>
      <c r="Q13" s="40"/>
      <c r="R13" s="41"/>
      <c r="S13" s="43"/>
    </row>
    <row r="14" spans="1:19" ht="30" customHeight="1">
      <c r="A14" s="20">
        <v>8</v>
      </c>
      <c r="B14" s="17" t="s">
        <v>24</v>
      </c>
      <c r="C14" s="20" t="s">
        <v>13</v>
      </c>
      <c r="D14" s="18" t="s">
        <v>14</v>
      </c>
      <c r="E14" s="20" t="s">
        <v>34</v>
      </c>
      <c r="F14" s="39" t="s">
        <v>55</v>
      </c>
      <c r="G14" s="40"/>
      <c r="H14" s="40"/>
      <c r="I14" s="40"/>
      <c r="J14" s="40"/>
      <c r="K14" s="40"/>
      <c r="L14" s="40"/>
      <c r="M14" s="40"/>
      <c r="N14" s="40"/>
      <c r="O14" s="40"/>
      <c r="P14" s="40"/>
      <c r="Q14" s="40"/>
      <c r="R14" s="41"/>
      <c r="S14" s="44"/>
    </row>
    <row r="15" spans="1:19" s="1" customFormat="1" ht="15" customHeight="1">
      <c r="A15" s="25" t="s">
        <v>31</v>
      </c>
      <c r="B15" s="26"/>
      <c r="C15" s="26"/>
      <c r="D15" s="26"/>
      <c r="E15" s="26"/>
      <c r="F15" s="26"/>
      <c r="G15" s="26"/>
      <c r="H15" s="26"/>
      <c r="I15" s="26"/>
      <c r="J15" s="26"/>
      <c r="K15" s="26"/>
      <c r="L15" s="26"/>
      <c r="M15" s="26"/>
      <c r="N15" s="26"/>
      <c r="O15" s="26"/>
      <c r="P15" s="26"/>
      <c r="Q15" s="26"/>
      <c r="R15" s="26"/>
      <c r="S15" s="35"/>
    </row>
    <row r="16" spans="1:245" s="2" customFormat="1" ht="64.5" customHeight="1">
      <c r="A16" s="12" t="s">
        <v>3</v>
      </c>
      <c r="B16" s="12" t="s">
        <v>4</v>
      </c>
      <c r="C16" s="12" t="s">
        <v>5</v>
      </c>
      <c r="D16" s="12" t="s">
        <v>6</v>
      </c>
      <c r="E16" s="12" t="s">
        <v>7</v>
      </c>
      <c r="F16" s="12" t="s">
        <v>6</v>
      </c>
      <c r="G16" s="12" t="s">
        <v>8</v>
      </c>
      <c r="H16" s="11" t="s">
        <v>25</v>
      </c>
      <c r="I16" s="11" t="s">
        <v>26</v>
      </c>
      <c r="J16" s="11" t="s">
        <v>27</v>
      </c>
      <c r="K16" s="11" t="s">
        <v>17</v>
      </c>
      <c r="L16" s="13" t="s">
        <v>28</v>
      </c>
      <c r="M16" s="13" t="s">
        <v>29</v>
      </c>
      <c r="N16" s="13" t="s">
        <v>18</v>
      </c>
      <c r="O16" s="13" t="s">
        <v>9</v>
      </c>
      <c r="P16" s="14" t="s">
        <v>10</v>
      </c>
      <c r="Q16" s="15" t="s">
        <v>11</v>
      </c>
      <c r="R16" s="12" t="s">
        <v>16</v>
      </c>
      <c r="S16" s="21" t="s">
        <v>12</v>
      </c>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row>
    <row r="17" spans="1:19" ht="30" customHeight="1">
      <c r="A17" s="20">
        <v>1</v>
      </c>
      <c r="B17" s="17" t="s">
        <v>44</v>
      </c>
      <c r="C17" s="20" t="s">
        <v>41</v>
      </c>
      <c r="D17" s="39" t="s">
        <v>54</v>
      </c>
      <c r="E17" s="40"/>
      <c r="F17" s="40"/>
      <c r="G17" s="40"/>
      <c r="H17" s="40"/>
      <c r="I17" s="40"/>
      <c r="J17" s="40"/>
      <c r="K17" s="40"/>
      <c r="L17" s="40"/>
      <c r="M17" s="40"/>
      <c r="N17" s="40"/>
      <c r="O17" s="40"/>
      <c r="P17" s="40"/>
      <c r="Q17" s="40"/>
      <c r="R17" s="41"/>
      <c r="S17" s="36" t="s">
        <v>46</v>
      </c>
    </row>
    <row r="18" spans="1:245" ht="30" customHeight="1">
      <c r="A18" s="20">
        <v>2</v>
      </c>
      <c r="B18" s="17" t="s">
        <v>45</v>
      </c>
      <c r="C18" s="20" t="s">
        <v>13</v>
      </c>
      <c r="D18" s="18" t="s">
        <v>14</v>
      </c>
      <c r="E18" s="20" t="s">
        <v>13</v>
      </c>
      <c r="F18" s="18" t="s">
        <v>14</v>
      </c>
      <c r="G18" s="18" t="s">
        <v>15</v>
      </c>
      <c r="H18" s="18">
        <f>34+34+34+34</f>
        <v>136</v>
      </c>
      <c r="I18" s="18">
        <v>0</v>
      </c>
      <c r="J18" s="18">
        <f>2+2+2+2</f>
        <v>8</v>
      </c>
      <c r="K18" s="18">
        <f>1+1+1+1</f>
        <v>4</v>
      </c>
      <c r="L18" s="18">
        <v>0</v>
      </c>
      <c r="M18" s="18">
        <v>0</v>
      </c>
      <c r="N18" s="18">
        <f>2+2+2+2</f>
        <v>8</v>
      </c>
      <c r="O18" s="19">
        <f>SUM(H18:N18)/4</f>
        <v>39</v>
      </c>
      <c r="P18" s="19">
        <v>29.07</v>
      </c>
      <c r="Q18" s="19">
        <f>SUM(O18:P18)</f>
        <v>68.07</v>
      </c>
      <c r="R18" s="18">
        <f>RANK(Q18,$Q$17:$Q$20)</f>
        <v>3</v>
      </c>
      <c r="S18" s="37"/>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row>
    <row r="19" spans="1:245" ht="30" customHeight="1">
      <c r="A19" s="20">
        <v>3</v>
      </c>
      <c r="B19" s="17" t="s">
        <v>42</v>
      </c>
      <c r="C19" s="20" t="s">
        <v>13</v>
      </c>
      <c r="D19" s="18" t="s">
        <v>14</v>
      </c>
      <c r="E19" s="20" t="s">
        <v>13</v>
      </c>
      <c r="F19" s="18" t="s">
        <v>14</v>
      </c>
      <c r="G19" s="18" t="s">
        <v>15</v>
      </c>
      <c r="H19" s="18">
        <f>34+34+34+34</f>
        <v>136</v>
      </c>
      <c r="I19" s="18">
        <v>0</v>
      </c>
      <c r="J19" s="18">
        <f>2+2+2+2</f>
        <v>8</v>
      </c>
      <c r="K19" s="18">
        <f>1+1+1+1</f>
        <v>4</v>
      </c>
      <c r="L19" s="18">
        <v>0</v>
      </c>
      <c r="M19" s="18">
        <v>0</v>
      </c>
      <c r="N19" s="18">
        <f>2+2+2+2</f>
        <v>8</v>
      </c>
      <c r="O19" s="19">
        <f>SUM(H19:N19)/4</f>
        <v>39</v>
      </c>
      <c r="P19" s="19">
        <v>30</v>
      </c>
      <c r="Q19" s="19">
        <f>SUM(O19:P19)</f>
        <v>69</v>
      </c>
      <c r="R19" s="18">
        <f>RANK(Q19,$Q$17:$Q$20)</f>
        <v>1</v>
      </c>
      <c r="S19" s="37"/>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row>
    <row r="20" spans="1:19" ht="30" customHeight="1">
      <c r="A20" s="20">
        <v>4</v>
      </c>
      <c r="B20" s="17" t="s">
        <v>43</v>
      </c>
      <c r="C20" s="20" t="s">
        <v>13</v>
      </c>
      <c r="D20" s="18" t="s">
        <v>14</v>
      </c>
      <c r="E20" s="20" t="s">
        <v>13</v>
      </c>
      <c r="F20" s="18" t="s">
        <v>14</v>
      </c>
      <c r="G20" s="18" t="s">
        <v>15</v>
      </c>
      <c r="H20" s="18">
        <f>34+34+34+34</f>
        <v>136</v>
      </c>
      <c r="I20" s="18">
        <v>0</v>
      </c>
      <c r="J20" s="18">
        <f>2+2+2+2</f>
        <v>8</v>
      </c>
      <c r="K20" s="18">
        <f>1+1+1+1</f>
        <v>4</v>
      </c>
      <c r="L20" s="18">
        <v>0</v>
      </c>
      <c r="M20" s="18">
        <v>0</v>
      </c>
      <c r="N20" s="18">
        <f>2+2+2+2</f>
        <v>8</v>
      </c>
      <c r="O20" s="19">
        <f>SUM(H20:N20)/4</f>
        <v>39</v>
      </c>
      <c r="P20" s="19">
        <v>29.39</v>
      </c>
      <c r="Q20" s="19">
        <f>SUM(O20:P20)</f>
        <v>68.39</v>
      </c>
      <c r="R20" s="18">
        <f>RANK(Q20,$Q$17:$Q$20)</f>
        <v>2</v>
      </c>
      <c r="S20" s="38"/>
    </row>
  </sheetData>
  <sheetProtection/>
  <mergeCells count="16">
    <mergeCell ref="A15:S15"/>
    <mergeCell ref="S17:S20"/>
    <mergeCell ref="D7:R7"/>
    <mergeCell ref="D10:R10"/>
    <mergeCell ref="F9:R9"/>
    <mergeCell ref="F11:R11"/>
    <mergeCell ref="F14:R14"/>
    <mergeCell ref="F13:R13"/>
    <mergeCell ref="D17:R17"/>
    <mergeCell ref="S7:S14"/>
    <mergeCell ref="A2:S2"/>
    <mergeCell ref="C3:G3"/>
    <mergeCell ref="H3:S3"/>
    <mergeCell ref="A4:S4"/>
    <mergeCell ref="A1:S1"/>
    <mergeCell ref="A5:S5"/>
  </mergeCells>
  <printOptions/>
  <pageMargins left="0.75" right="0.75" top="1" bottom="1" header="0.51" footer="0.51"/>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2016-01-02T10:55:55Z</dcterms:created>
  <dcterms:modified xsi:type="dcterms:W3CDTF">2021-05-24T08:37:23Z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