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 sheetId="5" r:id="rId1"/>
  </sheets>
  <definedNames>
    <definedName name="_xlnm.Print_Area" localSheetId="0">..!$A$1:$V$10</definedName>
  </definedNames>
  <calcPr calcId="144525"/>
</workbook>
</file>

<file path=xl/sharedStrings.xml><?xml version="1.0" encoding="utf-8"?>
<sst xmlns="http://schemas.openxmlformats.org/spreadsheetml/2006/main" count="41" uniqueCount="25">
  <si>
    <t>评审情况表</t>
  </si>
  <si>
    <t xml:space="preserve">项目名称：成都市成华生态环境局成华区大气污染防治技术专家团队咨询服务项目 
</t>
  </si>
  <si>
    <t>项目编号：510108202100245</t>
  </si>
  <si>
    <t>评审时间：2021.11.15</t>
  </si>
  <si>
    <t>序号</t>
  </si>
  <si>
    <t>供应商名称</t>
  </si>
  <si>
    <t>是否通过资格性审查</t>
  </si>
  <si>
    <t>是否通过有效性审查</t>
  </si>
  <si>
    <t>未通过原
因</t>
  </si>
  <si>
    <t>价格
（10分）</t>
  </si>
  <si>
    <t>项目设计能力(16分)</t>
  </si>
  <si>
    <t>管控服务能力(15分)</t>
  </si>
  <si>
    <t>实施保障能力(12分)</t>
  </si>
  <si>
    <t>企业案例  (26分)</t>
  </si>
  <si>
    <t>企业履约能力   （21分)</t>
  </si>
  <si>
    <t>平均分汇总</t>
  </si>
  <si>
    <t>评审结果：
第一名：无锡中科光电技术有限公司
金额：79.7万元
第二名：成都布布科技有限公司
金额：79.85万元
第三名：四川馨美环境科技有限公司
金额： 78万元</t>
  </si>
  <si>
    <t>3人汇总分</t>
  </si>
  <si>
    <t>平均分</t>
  </si>
  <si>
    <t>2人汇总分</t>
  </si>
  <si>
    <t>无锡中科光电技术有限公司</t>
  </si>
  <si>
    <t>是</t>
  </si>
  <si>
    <t>/</t>
  </si>
  <si>
    <t>成都布布科技有限公司</t>
  </si>
  <si>
    <t>四川馨美环境科技有限公司</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</si>
</sst>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2"/>
      <name val="宋体"/>
      <charset val="134"/>
    </font>
    <font>
      <b/>
      <sz val="14"/>
      <name val="宋体"/>
      <charset val="134"/>
    </font>
    <font>
      <b/>
      <sz val="20"/>
      <name val="宋体"/>
      <charset val="134"/>
    </font>
    <font>
      <sz val="14"/>
      <name val="宋体"/>
      <charset val="134"/>
    </font>
    <font>
      <sz val="12"/>
      <color theme="1"/>
      <name val="宋体"/>
      <charset val="134"/>
    </font>
    <font>
      <sz val="11"/>
      <color theme="1"/>
      <name val="宋体"/>
      <charset val="134"/>
    </font>
    <font>
      <sz val="12"/>
      <color theme="1"/>
      <name val="宋体"/>
      <charset val="134"/>
      <scheme val="minor"/>
    </font>
    <font>
      <sz val="11"/>
      <color theme="0"/>
      <name val="宋体"/>
      <charset val="0"/>
      <scheme val="minor"/>
    </font>
    <font>
      <sz val="11"/>
      <color theme="1"/>
      <name val="宋体"/>
      <charset val="0"/>
      <scheme val="minor"/>
    </font>
    <font>
      <b/>
      <sz val="11"/>
      <color theme="1"/>
      <name val="宋体"/>
      <charset val="0"/>
      <scheme val="minor"/>
    </font>
    <font>
      <b/>
      <sz val="18"/>
      <color theme="3"/>
      <name val="宋体"/>
      <charset val="134"/>
      <scheme val="minor"/>
    </font>
    <font>
      <sz val="11"/>
      <color rgb="FF3F3F76"/>
      <name val="宋体"/>
      <charset val="0"/>
      <scheme val="minor"/>
    </font>
    <font>
      <b/>
      <sz val="15"/>
      <color theme="3"/>
      <name val="宋体"/>
      <charset val="134"/>
      <scheme val="minor"/>
    </font>
    <font>
      <u/>
      <sz val="11"/>
      <color rgb="FF0000FF"/>
      <name val="宋体"/>
      <charset val="0"/>
      <scheme val="minor"/>
    </font>
    <font>
      <sz val="11"/>
      <color rgb="FF9C0006"/>
      <name val="宋体"/>
      <charset val="0"/>
      <scheme val="minor"/>
    </font>
    <font>
      <u/>
      <sz val="11"/>
      <color rgb="FF800080"/>
      <name val="宋体"/>
      <charset val="0"/>
      <scheme val="minor"/>
    </font>
    <font>
      <sz val="9"/>
      <name val="宋体"/>
      <charset val="134"/>
    </font>
    <font>
      <sz val="11"/>
      <color rgb="FFFF0000"/>
      <name val="宋体"/>
      <charset val="0"/>
      <scheme val="minor"/>
    </font>
    <font>
      <b/>
      <sz val="11"/>
      <color theme="3"/>
      <name val="宋体"/>
      <charset val="134"/>
      <scheme val="minor"/>
    </font>
    <font>
      <b/>
      <sz val="11"/>
      <color rgb="FF3F3F3F"/>
      <name val="宋体"/>
      <charset val="0"/>
      <scheme val="minor"/>
    </font>
    <font>
      <i/>
      <sz val="11"/>
      <color rgb="FF7F7F7F"/>
      <name val="宋体"/>
      <charset val="0"/>
      <scheme val="minor"/>
    </font>
    <font>
      <b/>
      <sz val="13"/>
      <color theme="3"/>
      <name val="宋体"/>
      <charset val="134"/>
      <scheme val="minor"/>
    </font>
    <font>
      <sz val="11"/>
      <color rgb="FF006100"/>
      <name val="宋体"/>
      <charset val="0"/>
      <scheme val="minor"/>
    </font>
    <font>
      <b/>
      <sz val="11"/>
      <color rgb="FFFFFFFF"/>
      <name val="宋体"/>
      <charset val="0"/>
      <scheme val="minor"/>
    </font>
    <font>
      <sz val="11"/>
      <color rgb="FF9C6500"/>
      <name val="宋体"/>
      <charset val="0"/>
      <scheme val="minor"/>
    </font>
    <font>
      <b/>
      <sz val="11"/>
      <color rgb="FFFA7D00"/>
      <name val="宋体"/>
      <charset val="0"/>
      <scheme val="minor"/>
    </font>
    <font>
      <sz val="11"/>
      <color rgb="FFFA7D00"/>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C9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4"/>
        <bgColor indexed="64"/>
      </patternFill>
    </fill>
    <fill>
      <patternFill patternType="solid">
        <fgColor rgb="FFFFFFCC"/>
        <bgColor indexed="64"/>
      </patternFill>
    </fill>
    <fill>
      <patternFill patternType="solid">
        <fgColor theme="8"/>
        <bgColor indexed="64"/>
      </patternFill>
    </fill>
    <fill>
      <patternFill patternType="solid">
        <fgColor theme="5" tint="0.399975585192419"/>
        <bgColor indexed="64"/>
      </patternFill>
    </fill>
    <fill>
      <patternFill patternType="solid">
        <fgColor rgb="FFF2F2F2"/>
        <bgColor indexed="64"/>
      </patternFill>
    </fill>
    <fill>
      <patternFill patternType="solid">
        <fgColor theme="7" tint="0.599993896298105"/>
        <bgColor indexed="64"/>
      </patternFill>
    </fill>
    <fill>
      <patternFill patternType="solid">
        <fgColor theme="6"/>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rgb="FFA5A5A5"/>
        <bgColor indexed="64"/>
      </patternFill>
    </fill>
    <fill>
      <patternFill patternType="solid">
        <fgColor rgb="FFFFEB9C"/>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theme="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s>
  <cellStyleXfs count="56">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2" fillId="5"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0" borderId="0">
      <alignment vertical="center"/>
    </xf>
    <xf numFmtId="0" fontId="9" fillId="7"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8" fillId="11"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12" applyNumberFormat="0" applyFont="0" applyAlignment="0" applyProtection="0">
      <alignment vertical="center"/>
    </xf>
    <xf numFmtId="0" fontId="8" fillId="16" borderId="0" applyNumberFormat="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11" applyNumberFormat="0" applyFill="0" applyAlignment="0" applyProtection="0">
      <alignment vertical="center"/>
    </xf>
    <xf numFmtId="0" fontId="22" fillId="0" borderId="11" applyNumberFormat="0" applyFill="0" applyAlignment="0" applyProtection="0">
      <alignment vertical="center"/>
    </xf>
    <xf numFmtId="0" fontId="8" fillId="21" borderId="0" applyNumberFormat="0" applyBorder="0" applyAlignment="0" applyProtection="0">
      <alignment vertical="center"/>
    </xf>
    <xf numFmtId="0" fontId="19" fillId="0" borderId="15" applyNumberFormat="0" applyFill="0" applyAlignment="0" applyProtection="0">
      <alignment vertical="center"/>
    </xf>
    <xf numFmtId="0" fontId="8" fillId="2" borderId="0" applyNumberFormat="0" applyBorder="0" applyAlignment="0" applyProtection="0">
      <alignment vertical="center"/>
    </xf>
    <xf numFmtId="0" fontId="20" fillId="17" borderId="13" applyNumberFormat="0" applyAlignment="0" applyProtection="0">
      <alignment vertical="center"/>
    </xf>
    <xf numFmtId="0" fontId="26" fillId="17" borderId="10" applyNumberFormat="0" applyAlignment="0" applyProtection="0">
      <alignment vertical="center"/>
    </xf>
    <xf numFmtId="0" fontId="17" fillId="0" borderId="0">
      <alignment vertical="center"/>
    </xf>
    <xf numFmtId="0" fontId="24" fillId="23" borderId="14" applyNumberFormat="0" applyAlignment="0" applyProtection="0">
      <alignment vertical="center"/>
    </xf>
    <xf numFmtId="0" fontId="9" fillId="26" borderId="0" applyNumberFormat="0" applyBorder="0" applyAlignment="0" applyProtection="0">
      <alignment vertical="center"/>
    </xf>
    <xf numFmtId="0" fontId="8" fillId="27" borderId="0" applyNumberFormat="0" applyBorder="0" applyAlignment="0" applyProtection="0">
      <alignment vertical="center"/>
    </xf>
    <xf numFmtId="0" fontId="27" fillId="0" borderId="16" applyNumberFormat="0" applyFill="0" applyAlignment="0" applyProtection="0">
      <alignment vertical="center"/>
    </xf>
    <xf numFmtId="0" fontId="10" fillId="0" borderId="9" applyNumberFormat="0" applyFill="0" applyAlignment="0" applyProtection="0">
      <alignment vertical="center"/>
    </xf>
    <xf numFmtId="0" fontId="17" fillId="0" borderId="0">
      <alignment vertical="center"/>
    </xf>
    <xf numFmtId="0" fontId="23" fillId="20" borderId="0" applyNumberFormat="0" applyBorder="0" applyAlignment="0" applyProtection="0">
      <alignment vertical="center"/>
    </xf>
    <xf numFmtId="0" fontId="25" fillId="24" borderId="0" applyNumberFormat="0" applyBorder="0" applyAlignment="0" applyProtection="0">
      <alignment vertical="center"/>
    </xf>
    <xf numFmtId="0" fontId="9" fillId="28" borderId="0" applyNumberFormat="0" applyBorder="0" applyAlignment="0" applyProtection="0">
      <alignment vertical="center"/>
    </xf>
    <xf numFmtId="0" fontId="8" fillId="13" borderId="0" applyNumberFormat="0" applyBorder="0" applyAlignment="0" applyProtection="0">
      <alignment vertical="center"/>
    </xf>
    <xf numFmtId="0" fontId="17" fillId="0" borderId="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29" borderId="0" applyNumberFormat="0" applyBorder="0" applyAlignment="0" applyProtection="0">
      <alignment vertical="center"/>
    </xf>
    <xf numFmtId="0" fontId="8" fillId="19" borderId="0" applyNumberFormat="0" applyBorder="0" applyAlignment="0" applyProtection="0">
      <alignment vertical="center"/>
    </xf>
    <xf numFmtId="0" fontId="8" fillId="30" borderId="0" applyNumberFormat="0" applyBorder="0" applyAlignment="0" applyProtection="0">
      <alignment vertical="center"/>
    </xf>
    <xf numFmtId="0" fontId="9" fillId="6" borderId="0" applyNumberFormat="0" applyBorder="0" applyAlignment="0" applyProtection="0">
      <alignment vertical="center"/>
    </xf>
    <xf numFmtId="0" fontId="9" fillId="18" borderId="0" applyNumberFormat="0" applyBorder="0" applyAlignment="0" applyProtection="0">
      <alignment vertical="center"/>
    </xf>
    <xf numFmtId="0" fontId="8" fillId="15" borderId="0" applyNumberFormat="0" applyBorder="0" applyAlignment="0" applyProtection="0">
      <alignment vertical="center"/>
    </xf>
    <xf numFmtId="0" fontId="9" fillId="25" borderId="0" applyNumberFormat="0" applyBorder="0" applyAlignment="0" applyProtection="0">
      <alignment vertical="center"/>
    </xf>
    <xf numFmtId="0" fontId="8" fillId="12" borderId="0" applyNumberFormat="0" applyBorder="0" applyAlignment="0" applyProtection="0">
      <alignment vertical="center"/>
    </xf>
    <xf numFmtId="0" fontId="8" fillId="32" borderId="0" applyNumberFormat="0" applyBorder="0" applyAlignment="0" applyProtection="0">
      <alignment vertical="center"/>
    </xf>
    <xf numFmtId="0" fontId="9" fillId="22" borderId="0" applyNumberFormat="0" applyBorder="0" applyAlignment="0" applyProtection="0">
      <alignment vertical="center"/>
    </xf>
    <xf numFmtId="0" fontId="8" fillId="31"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cellStyleXfs>
  <cellXfs count="28">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55" applyFont="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5" fillId="0" borderId="1" xfId="0" applyFont="1" applyFill="1" applyBorder="1" applyAlignment="1">
      <alignment horizontal="center" vertical="center" wrapText="1"/>
    </xf>
    <xf numFmtId="0" fontId="5" fillId="0" borderId="1" xfId="33"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53"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33" applyFont="1" applyFill="1" applyBorder="1" applyAlignment="1">
      <alignment horizontal="center" vertical="center" wrapText="1"/>
    </xf>
    <xf numFmtId="0" fontId="5" fillId="0" borderId="6" xfId="33" applyFont="1" applyFill="1" applyBorder="1" applyAlignment="1">
      <alignment horizontal="center" vertical="center" wrapText="1"/>
    </xf>
    <xf numFmtId="0" fontId="5" fillId="0" borderId="1" xfId="53" applyFont="1" applyFill="1" applyBorder="1" applyAlignment="1">
      <alignment horizontal="center" vertical="center" wrapText="1"/>
    </xf>
    <xf numFmtId="0" fontId="5" fillId="0" borderId="7" xfId="53"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5" xfId="53"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4" xfId="53" applyFont="1" applyFill="1" applyBorder="1" applyAlignment="1">
      <alignment horizontal="center" vertical="center" wrapText="1"/>
    </xf>
    <xf numFmtId="0" fontId="0" fillId="0" borderId="0" xfId="0" applyBorder="1">
      <alignment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常规_开标表格"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常规_6资格性审查表_4" xfId="27"/>
    <cellStyle name="检查单元格" xfId="28" builtinId="23"/>
    <cellStyle name="20% - 强调文字颜色 6" xfId="29" builtinId="50"/>
    <cellStyle name="强调文字颜色 2" xfId="30" builtinId="33"/>
    <cellStyle name="链接单元格" xfId="31" builtinId="24"/>
    <cellStyle name="汇总" xfId="32" builtinId="25"/>
    <cellStyle name="常规_8评分表" xfId="33"/>
    <cellStyle name="好" xfId="34" builtinId="26"/>
    <cellStyle name="适中" xfId="35" builtinId="28"/>
    <cellStyle name="20% - 强调文字颜色 5" xfId="36" builtinId="46"/>
    <cellStyle name="强调文字颜色 1" xfId="37" builtinId="29"/>
    <cellStyle name="常规_8评分表_2" xfId="38"/>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_10评分汇总表" xfId="53"/>
    <cellStyle name="常规_6资格性审查表_3" xfId="54"/>
    <cellStyle name="常规_Sheet6"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3"/>
  <sheetViews>
    <sheetView tabSelected="1" view="pageBreakPreview" zoomScaleNormal="100" workbookViewId="0">
      <selection activeCell="X4" sqref="X4"/>
    </sheetView>
  </sheetViews>
  <sheetFormatPr defaultColWidth="9" defaultRowHeight="13.5"/>
  <cols>
    <col min="1" max="1" width="2.875" customWidth="1"/>
    <col min="2" max="2" width="12.75" customWidth="1"/>
    <col min="3" max="5" width="5" customWidth="1"/>
    <col min="6" max="17" width="6" customWidth="1"/>
    <col min="18" max="18" width="8.375" customWidth="1"/>
    <col min="19" max="22" width="6.875" customWidth="1"/>
    <col min="23" max="31" width="11.875" customWidth="1"/>
  </cols>
  <sheetData>
    <row r="1" s="1" customFormat="1" ht="27" customHeight="1" spans="1:20">
      <c r="A1" s="4" t="s">
        <v>0</v>
      </c>
      <c r="B1" s="4"/>
      <c r="C1" s="4"/>
      <c r="D1" s="4"/>
      <c r="E1" s="4"/>
      <c r="F1" s="4"/>
      <c r="G1" s="4"/>
      <c r="H1" s="4"/>
      <c r="I1" s="4"/>
      <c r="J1" s="4"/>
      <c r="K1" s="4"/>
      <c r="L1" s="4"/>
      <c r="M1" s="4"/>
      <c r="N1" s="4"/>
      <c r="O1" s="4"/>
      <c r="P1" s="4"/>
      <c r="Q1" s="4"/>
      <c r="R1" s="4"/>
      <c r="S1" s="4"/>
      <c r="T1" s="4"/>
    </row>
    <row r="2" s="2" customFormat="1" ht="18" customHeight="1" spans="1:22">
      <c r="A2" s="5" t="s">
        <v>1</v>
      </c>
      <c r="B2" s="5"/>
      <c r="C2" s="5"/>
      <c r="D2" s="5"/>
      <c r="E2" s="5"/>
      <c r="F2" s="5"/>
      <c r="G2" s="5"/>
      <c r="H2" s="5"/>
      <c r="I2" s="5"/>
      <c r="J2" s="5"/>
      <c r="K2" s="5"/>
      <c r="L2" s="5"/>
      <c r="M2" s="5"/>
      <c r="N2" s="5"/>
      <c r="O2" s="5"/>
      <c r="P2" s="5"/>
      <c r="Q2" s="5"/>
      <c r="R2" s="5"/>
      <c r="S2" s="8"/>
      <c r="T2" s="8"/>
      <c r="U2" s="8"/>
      <c r="V2" s="8"/>
    </row>
    <row r="3" s="2" customFormat="1" ht="25" customHeight="1" spans="1:20">
      <c r="A3" s="6" t="s">
        <v>2</v>
      </c>
      <c r="B3" s="7"/>
      <c r="C3" s="7"/>
      <c r="D3" s="7"/>
      <c r="E3" s="8"/>
      <c r="F3" s="8"/>
      <c r="G3" s="8"/>
      <c r="H3" s="8"/>
      <c r="I3" s="8"/>
      <c r="J3" s="8" t="s">
        <v>3</v>
      </c>
      <c r="K3" s="8"/>
      <c r="L3" s="8"/>
      <c r="M3" s="8"/>
      <c r="N3" s="8"/>
      <c r="O3" s="8"/>
      <c r="P3" s="8"/>
      <c r="Q3" s="8"/>
      <c r="R3" s="8"/>
      <c r="S3" s="8"/>
      <c r="T3" s="8"/>
    </row>
    <row r="4" s="3" customFormat="1" ht="57" customHeight="1" spans="1:22">
      <c r="A4" s="9" t="s">
        <v>4</v>
      </c>
      <c r="B4" s="9" t="s">
        <v>5</v>
      </c>
      <c r="C4" s="10" t="s">
        <v>6</v>
      </c>
      <c r="D4" s="10" t="s">
        <v>7</v>
      </c>
      <c r="E4" s="10" t="s">
        <v>8</v>
      </c>
      <c r="F4" s="11" t="s">
        <v>9</v>
      </c>
      <c r="G4" s="11"/>
      <c r="H4" s="12" t="s">
        <v>10</v>
      </c>
      <c r="I4" s="12"/>
      <c r="J4" s="12" t="s">
        <v>11</v>
      </c>
      <c r="K4" s="12"/>
      <c r="L4" s="12" t="s">
        <v>12</v>
      </c>
      <c r="M4" s="12"/>
      <c r="N4" s="18" t="s">
        <v>13</v>
      </c>
      <c r="O4" s="19"/>
      <c r="P4" s="12" t="s">
        <v>14</v>
      </c>
      <c r="Q4" s="12"/>
      <c r="R4" s="22" t="s">
        <v>15</v>
      </c>
      <c r="S4" s="9" t="s">
        <v>16</v>
      </c>
      <c r="T4" s="9"/>
      <c r="U4" s="9"/>
      <c r="V4" s="9"/>
    </row>
    <row r="5" s="3" customFormat="1" ht="63" customHeight="1" spans="1:22">
      <c r="A5" s="9"/>
      <c r="B5" s="9"/>
      <c r="C5" s="10"/>
      <c r="D5" s="10"/>
      <c r="E5" s="10"/>
      <c r="F5" s="13" t="s">
        <v>17</v>
      </c>
      <c r="G5" s="14" t="s">
        <v>18</v>
      </c>
      <c r="H5" s="13" t="s">
        <v>19</v>
      </c>
      <c r="I5" s="14" t="s">
        <v>18</v>
      </c>
      <c r="J5" s="13" t="s">
        <v>19</v>
      </c>
      <c r="K5" s="14" t="s">
        <v>18</v>
      </c>
      <c r="L5" s="13" t="s">
        <v>19</v>
      </c>
      <c r="M5" s="14" t="s">
        <v>18</v>
      </c>
      <c r="N5" s="13" t="s">
        <v>17</v>
      </c>
      <c r="O5" s="14" t="s">
        <v>18</v>
      </c>
      <c r="P5" s="13" t="s">
        <v>17</v>
      </c>
      <c r="Q5" s="14" t="s">
        <v>18</v>
      </c>
      <c r="R5" s="23"/>
      <c r="S5" s="9"/>
      <c r="T5" s="9"/>
      <c r="U5" s="9"/>
      <c r="V5" s="9"/>
    </row>
    <row r="6" s="3" customFormat="1" ht="56" customHeight="1" spans="1:22">
      <c r="A6" s="9">
        <v>1</v>
      </c>
      <c r="B6" s="15" t="s">
        <v>20</v>
      </c>
      <c r="C6" s="10" t="s">
        <v>21</v>
      </c>
      <c r="D6" s="10" t="s">
        <v>21</v>
      </c>
      <c r="E6" s="10" t="s">
        <v>22</v>
      </c>
      <c r="F6" s="16">
        <f t="shared" ref="F6:F8" si="0">G6*3</f>
        <v>29.37</v>
      </c>
      <c r="G6" s="16">
        <v>9.79</v>
      </c>
      <c r="H6" s="16">
        <f>16+16</f>
        <v>32</v>
      </c>
      <c r="I6" s="20">
        <f t="shared" ref="I6:M6" si="1">H6/2</f>
        <v>16</v>
      </c>
      <c r="J6" s="20">
        <f>15+15</f>
        <v>30</v>
      </c>
      <c r="K6" s="20">
        <f t="shared" si="1"/>
        <v>15</v>
      </c>
      <c r="L6" s="20">
        <f>12+10</f>
        <v>22</v>
      </c>
      <c r="M6" s="20">
        <f t="shared" si="1"/>
        <v>11</v>
      </c>
      <c r="N6" s="16">
        <f t="shared" ref="N6:N8" si="2">O6*3</f>
        <v>78</v>
      </c>
      <c r="O6" s="20">
        <v>26</v>
      </c>
      <c r="P6" s="16">
        <f t="shared" ref="P6:P8" si="3">Q6*3</f>
        <v>45</v>
      </c>
      <c r="Q6" s="24">
        <v>15</v>
      </c>
      <c r="R6" s="25">
        <f t="shared" ref="R6:R8" si="4">Q6+O6+M6+K6+I6+G6</f>
        <v>92.79</v>
      </c>
      <c r="S6" s="9"/>
      <c r="T6" s="9"/>
      <c r="U6" s="9"/>
      <c r="V6" s="9"/>
    </row>
    <row r="7" s="3" customFormat="1" ht="56" customHeight="1" spans="1:22">
      <c r="A7" s="9">
        <v>2</v>
      </c>
      <c r="B7" s="15" t="s">
        <v>23</v>
      </c>
      <c r="C7" s="10" t="s">
        <v>21</v>
      </c>
      <c r="D7" s="10" t="s">
        <v>21</v>
      </c>
      <c r="E7" s="10" t="s">
        <v>22</v>
      </c>
      <c r="F7" s="16">
        <f t="shared" si="0"/>
        <v>29.31</v>
      </c>
      <c r="G7" s="17">
        <v>9.77</v>
      </c>
      <c r="H7" s="17">
        <f>16+16</f>
        <v>32</v>
      </c>
      <c r="I7" s="20">
        <f t="shared" ref="I7:M7" si="5">H7/2</f>
        <v>16</v>
      </c>
      <c r="J7" s="21">
        <f>15+15</f>
        <v>30</v>
      </c>
      <c r="K7" s="20">
        <f t="shared" si="5"/>
        <v>15</v>
      </c>
      <c r="L7" s="21">
        <f>12+12</f>
        <v>24</v>
      </c>
      <c r="M7" s="20">
        <f t="shared" si="5"/>
        <v>12</v>
      </c>
      <c r="N7" s="16">
        <f t="shared" si="2"/>
        <v>0</v>
      </c>
      <c r="O7" s="21">
        <v>0</v>
      </c>
      <c r="P7" s="16">
        <f t="shared" si="3"/>
        <v>0</v>
      </c>
      <c r="Q7" s="26">
        <v>0</v>
      </c>
      <c r="R7" s="25">
        <f t="shared" si="4"/>
        <v>52.77</v>
      </c>
      <c r="S7" s="9"/>
      <c r="T7" s="9"/>
      <c r="U7" s="9"/>
      <c r="V7" s="9"/>
    </row>
    <row r="8" s="3" customFormat="1" ht="56" customHeight="1" spans="1:22">
      <c r="A8" s="9">
        <v>3</v>
      </c>
      <c r="B8" s="15" t="s">
        <v>24</v>
      </c>
      <c r="C8" s="10" t="s">
        <v>21</v>
      </c>
      <c r="D8" s="10" t="s">
        <v>21</v>
      </c>
      <c r="E8" s="10" t="s">
        <v>22</v>
      </c>
      <c r="F8" s="16">
        <f t="shared" si="0"/>
        <v>30</v>
      </c>
      <c r="G8" s="16">
        <v>10</v>
      </c>
      <c r="H8" s="16">
        <f>14+16</f>
        <v>30</v>
      </c>
      <c r="I8" s="20">
        <f t="shared" ref="I8:M8" si="6">H8/2</f>
        <v>15</v>
      </c>
      <c r="J8" s="20">
        <f>12+15</f>
        <v>27</v>
      </c>
      <c r="K8" s="20">
        <f t="shared" si="6"/>
        <v>13.5</v>
      </c>
      <c r="L8" s="20">
        <f>10+12</f>
        <v>22</v>
      </c>
      <c r="M8" s="20">
        <f t="shared" si="6"/>
        <v>11</v>
      </c>
      <c r="N8" s="16">
        <f t="shared" si="2"/>
        <v>0</v>
      </c>
      <c r="O8" s="20">
        <v>0</v>
      </c>
      <c r="P8" s="16">
        <f t="shared" si="3"/>
        <v>0</v>
      </c>
      <c r="Q8" s="24">
        <v>0</v>
      </c>
      <c r="R8" s="25">
        <f t="shared" si="4"/>
        <v>49.5</v>
      </c>
      <c r="S8" s="9"/>
      <c r="T8" s="9"/>
      <c r="U8" s="9"/>
      <c r="V8" s="9"/>
    </row>
    <row r="9" spans="19:21">
      <c r="S9" s="27"/>
      <c r="T9" s="27"/>
      <c r="U9" s="27"/>
    </row>
    <row r="10" spans="19:21">
      <c r="S10" s="27"/>
      <c r="T10" s="27"/>
      <c r="U10" s="27"/>
    </row>
    <row r="11" spans="19:21">
      <c r="S11" s="27"/>
      <c r="T11" s="27"/>
      <c r="U11" s="27"/>
    </row>
    <row r="12" spans="19:21">
      <c r="S12" s="27"/>
      <c r="T12" s="27"/>
      <c r="U12" s="27"/>
    </row>
    <row r="13" spans="19:21">
      <c r="S13" s="27"/>
      <c r="T13" s="27"/>
      <c r="U13" s="27"/>
    </row>
  </sheetData>
  <mergeCells count="17">
    <mergeCell ref="A1:T1"/>
    <mergeCell ref="A2:R2"/>
    <mergeCell ref="J3:O3"/>
    <mergeCell ref="S3:T3"/>
    <mergeCell ref="F4:G4"/>
    <mergeCell ref="H4:I4"/>
    <mergeCell ref="J4:K4"/>
    <mergeCell ref="L4:M4"/>
    <mergeCell ref="N4:O4"/>
    <mergeCell ref="P4:Q4"/>
    <mergeCell ref="A4:A5"/>
    <mergeCell ref="B4:B5"/>
    <mergeCell ref="C4:C5"/>
    <mergeCell ref="D4:D5"/>
    <mergeCell ref="E4:E5"/>
    <mergeCell ref="R4:R5"/>
    <mergeCell ref="S4:V8"/>
  </mergeCells>
  <dataValidations count="2">
    <dataValidation type="custom" allowBlank="1" showErrorMessage="1" errorTitle="拒绝重复输入" error="当前输入的内容，与本区域的其他单元格内容重复。" sqref="B6 B7 B8" errorStyle="warning">
      <formula1>COUNTIF($C$8:$C$8,B6)&lt;2</formula1>
    </dataValidation>
    <dataValidation type="custom" allowBlank="1" showErrorMessage="1" errorTitle="拒绝重复输入" error="当前输入的内容，与本区域的其他单元格内容重复。" sqref="F6 G6 H6 G7 H7 G8 H8 F7:F8 N6:N8 P6:P8" errorStyle="warning">
      <formula1>COUNTIF($F$8:$F$11,F6)&lt;2</formula1>
    </dataValidation>
  </dataValidations>
  <pageMargins left="0" right="0" top="0" bottom="0" header="0.5" footer="0.5"/>
  <pageSetup paperSize="9" scale="88"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2017-12-13T01:46:00Z</dcterms:created>
  <dcterms:modified xsi:type="dcterms:W3CDTF">2021-11-15T08:03:57Z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KSOReadingLayout">
    <vt:bool>true</vt:bool>
  </property>
  <property fmtid="{D5CDD505-2E9C-101B-9397-08002B2CF9AE}" pid="4" name="ICV">
    <vt:lpwstr>23EC20E5B75B42EAA3487BC995286079</vt:lpwstr>
  </property>
</Properties>
</file>