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<sst xmlns="http://schemas.openxmlformats.org/spreadsheetml/2006/main" count="181" uniqueCount="124">
  <si>
    <t>工程量清单</t>
  </si>
  <si>
    <t>工程名称：桐乡市中医医院洗衣房改造及纱窗安装工程项目</t>
  </si>
  <si>
    <t>序号</t>
  </si>
  <si>
    <t>项目名称</t>
  </si>
  <si>
    <t>项目特征</t>
  </si>
  <si>
    <t>计量单位</t>
  </si>
  <si>
    <t>工程量</t>
  </si>
  <si>
    <t>全费用综合单价（元）</t>
  </si>
  <si>
    <t>合价（元）</t>
  </si>
  <si>
    <t>备注</t>
  </si>
  <si>
    <t>建筑装饰工程</t>
  </si>
  <si>
    <t>挖一般土方</t>
  </si>
  <si>
    <t>1、土方类别综合考虑
2、挖土深度符合现场要求
3、含平整场地，工程量暂估，按实结算</t>
  </si>
  <si>
    <t>m3</t>
  </si>
  <si>
    <t>余方弃置</t>
  </si>
  <si>
    <t>1、余方弃置，外运运距由投标单位自行考虑，弃置场地由投标单位自行解决
2、包含向城管、街道、村等单位缴纳的渣土消纳费等</t>
  </si>
  <si>
    <t>垫层</t>
  </si>
  <si>
    <t>200mm厚塘渣垫层</t>
  </si>
  <si>
    <t>m2</t>
  </si>
  <si>
    <t>砖地沟、明沟</t>
  </si>
  <si>
    <t>1、内径宽200mm污水沟，深200mm，沟壁厚120mm，mu10混凝土实心砖砌，水泥砂浆1:2双面抹灰，200*600mm水箅子复合盖板
2、含土方开挖、回填、余方弃置，外运运距由投标单位自行考虑，弃置场地由投标单位自行解决，包含向城管、街道、村等单位缴纳的渣土消纳费等</t>
  </si>
  <si>
    <t>m</t>
  </si>
  <si>
    <t>砌块墙</t>
  </si>
  <si>
    <t>200mm厚蒸压砂加气混凝土砌块墙</t>
  </si>
  <si>
    <t>混凝土垫层</t>
  </si>
  <si>
    <t>200mm厚C25混凝土垫层</t>
  </si>
  <si>
    <t>现浇构件钢筋</t>
  </si>
  <si>
    <t>HRB400φ10mm带肋钢筋网，间距@200mm，单层双向布置</t>
  </si>
  <si>
    <t>t</t>
  </si>
  <si>
    <t>独立基础</t>
  </si>
  <si>
    <t>现浇C30混凝土200*300mm独立柱</t>
  </si>
  <si>
    <t>柱子钢筋，φ14mm带钢筋肋HRB400</t>
  </si>
  <si>
    <t>柱子箍筋，φ8mm@200圆钢HPB300</t>
  </si>
  <si>
    <t>基础梁</t>
  </si>
  <si>
    <t>C25混凝土基础梁200*300mm</t>
  </si>
  <si>
    <t>圈梁</t>
  </si>
  <si>
    <t>C25混凝土圈梁200*300mm</t>
  </si>
  <si>
    <t>φ12mm带肋钢筋HRB400，圈梁、基础梁配筋</t>
  </si>
  <si>
    <t>空腹钢柱</t>
  </si>
  <si>
    <t>1、钢柱H型钢16号
2、表面喷砂除锈，镀锌，刷环氧富锌底漆一遍，防锈漆二遍
3、防火涂料，耐火极限1.5h
4、面刷金属氟碳漆3遍
5、含制作、安装等费用</t>
  </si>
  <si>
    <t>钢梁</t>
  </si>
  <si>
    <t>钢檩条</t>
  </si>
  <si>
    <t>1、钢檩条200*65*2.5mmC形钢
2、表面喷砂除锈，镀锌，刷环氧富锌底漆一遍，防锈漆二遍
3、防火涂料，耐火极限1.5h
4、面刷金属氟碳漆3遍
5、含制作、安装等费用</t>
  </si>
  <si>
    <t>钢板楼板</t>
  </si>
  <si>
    <t>50mm厚彩板夹芯板屋面</t>
  </si>
  <si>
    <t>金属（塑钢、断桥）窗</t>
  </si>
  <si>
    <t>80系列铝合金玻璃推拉窗，含五金配件、安装等，符合业主要求</t>
  </si>
  <si>
    <t>金属（塑钢）门</t>
  </si>
  <si>
    <t>80系列铝合金玻璃平开门，含五金配件、安装等，符合业主要求</t>
  </si>
  <si>
    <t>木质门带套</t>
  </si>
  <si>
    <t>成品木质门带套2100*930mm，含五金配件、安装等，符合业主要求</t>
  </si>
  <si>
    <t>樘</t>
  </si>
  <si>
    <t>块料楼地面</t>
  </si>
  <si>
    <t>地面600*600mm地砖铺贴，水泥砂浆1:2，结合层厚度40mm</t>
  </si>
  <si>
    <t>墙面一般抹灰</t>
  </si>
  <si>
    <t>内墙一般抹灰，干混抹灰砂浆DP M15.0</t>
  </si>
  <si>
    <t>外墙一般抹灰，干混抹灰砂浆DP M15.0</t>
  </si>
  <si>
    <t>块料墙面</t>
  </si>
  <si>
    <t>墙面400*800mm墙砖，专用粘结剂黏贴，样式符合业主要求</t>
  </si>
  <si>
    <t>墙面喷刷涂料</t>
  </si>
  <si>
    <t>外墙真石漆
1、抹灰面批刮腻子2遍
2、外墙真石漆
3、颜色符合业主要求</t>
  </si>
  <si>
    <t>吊顶天棚</t>
  </si>
  <si>
    <t>轻钢龙骨，7mm硅钙板吊顶600*600mm</t>
  </si>
  <si>
    <t>纱窗工程</t>
  </si>
  <si>
    <t>纱窗（发热门诊）</t>
  </si>
  <si>
    <t>1、尺寸：120*86cm  (东面36扇,南面9扇，西面40扇，北面6扇）
2、铝合金外框20*30mm，内扇10*30mm，304不锈钢高透网，纱网网距密度14目，一固一拉，含五金配件、安装等，具体做法符合业主要求</t>
  </si>
  <si>
    <t>纱窗（高压氧科）</t>
  </si>
  <si>
    <t>1、尺寸：135*135cm 10扇
2、铝合金外框20*30mm，内扇10*30mm，304不锈钢高透网，纱网网距密度14目，一固一拉，含五金配件、安装等，具体做法符合业主要求</t>
  </si>
  <si>
    <t>纱窗（门诊）</t>
  </si>
  <si>
    <t>1、尺寸：120*120cm  (东面24扇,南面16扇）
2、铝合金外框20*30mm，内扇10*30mm，304不锈钢高透网，纱网网距密度14目，一固一拉，含五金配件、安装等，具体做法符合业主要求</t>
  </si>
  <si>
    <t>1、尺寸：100*100cm  (一楼2扇，二楼37扇，三楼25扇，四楼12扇）
2、铝合金外框20*30mm，内扇10*30mm，304不锈钢高透网，纱网网距密度14目，一固一拉，含五金配件、安装等，具体做法符合业主要求</t>
  </si>
  <si>
    <t>纱窗（急诊）</t>
  </si>
  <si>
    <t>1、尺寸：120*120cm  (南面一楼6扇，西面一楼7扇，北面30扇）
2、铝合金外框20*30mm，内扇10*30mm，304不锈钢高透网，纱网网距密度14目，一固一拉，含五金配件、安装等，具体做法符合业主要求</t>
  </si>
  <si>
    <t>1、尺寸：100*100cm  (南面二楼6扇，南面三楼6扇，西面二楼15扇，西面三楼15扇，东面17扇）
2、铝合金外框20*30mm，内扇10*30mm，304不锈钢高透网，纱网网距密度14目，一固一拉，含五金配件、安装等，具体做法符合业主要求</t>
  </si>
  <si>
    <t>纱窗（网球场天井）</t>
  </si>
  <si>
    <t>1、尺寸：120*86cm  (负一楼10扇，一楼10扇，二楼10扇，三楼10扇）
2、铝合金外框20*30mm，内扇10*30mm，304不锈钢高透网，纱网网距密度14目，一固一拉，含五金配件、安装等，具体做法符合业主要求</t>
  </si>
  <si>
    <t>纱窗（行政大楼）</t>
  </si>
  <si>
    <t>1、尺寸：120*88cm  (北面一楼7扇，北面二楼10扇，北面三楼10扇，北面四楼10扇）
2、铝合金外框20*30mm，内扇10*30mm，304不锈钢高透网，纱网网距密度14目，一固一拉，含五金配件、安装等，具体做法符合业主要求</t>
  </si>
  <si>
    <t>1、尺寸：118*90cm  (西面二楼4扇，西面三楼4扇，东面一楼10扇）
2、铝合金外框20*30mm，内扇10*30mm，304不锈钢高透网，纱网网距密度14目，一固一拉，含五金配件、安装等，具体做法符合业主要求</t>
  </si>
  <si>
    <t>1、尺寸：100*96cm  (东面二楼7扇，东面三楼7扇）
2、铝合金外框20*30mm，内扇10*30mm，304不锈钢高透网，纱网网距密度14目，一固一拉，含五金配件、安装等，具体做法符合业主要求</t>
  </si>
  <si>
    <t>1、尺寸：120*120cm  (西面一楼9扇）
2、铝合金外框20*30mm，内扇10*30mm，304不锈钢高透网，纱网网距密度14目，一固一拉，含五金配件、安装等，具体做法符合业主要求</t>
  </si>
  <si>
    <t>1、尺寸：100*103cm  (西面二楼15扇，西面三楼15扇）
2、铝合金外框20*30mm，内扇10*30mm，304不锈钢高透网，纱网网距密度14目，一固一拉，含五金配件、安装等，具体做法符合业主要求</t>
  </si>
  <si>
    <t>纱窗（5号楼（东面对着鱼塘））</t>
  </si>
  <si>
    <t>1、尺寸：120*86cm  (一楼16扇，二楼45扇，三楼45扇，四楼33扇）
2、铝合金外框20*30mm，内扇10*30mm，304不锈钢高透网，纱网网距密度14目，一固一拉，含五金配件、安装等，具体做法符合业主要求</t>
  </si>
  <si>
    <t>纱窗（住院大楼）</t>
  </si>
  <si>
    <t>1、尺寸：120*85cm  (东面68扇，南面565扇）
2、铝合金外框20*30mm，内扇10*30mm，304不锈钢高透网，纱网网距密度14目，一固一拉，含五金配件、安装等，具体做法符合业主要求</t>
  </si>
  <si>
    <t>1、尺寸：120*80cm  (西面一楼至四楼65扇，西面五楼至十五楼226扇，北面426扇）
2、铝合金外框20*30mm，内扇10*30mm，304不锈钢高透网，纱网网距密度14目，一固一拉，含五金配件、安装等，具体做法符合业主要求</t>
  </si>
  <si>
    <t>电气部分</t>
  </si>
  <si>
    <t>配电箱</t>
  </si>
  <si>
    <t>500*600*120mm动力配线箱，含箱内器件，投标单位自行考虑</t>
  </si>
  <si>
    <t>台</t>
  </si>
  <si>
    <t>500*400*120mm照明配线箱，含箱内器件，投标单位自行考虑</t>
  </si>
  <si>
    <t>桥架</t>
  </si>
  <si>
    <t>强电铁桥架150*100mm，含桥架支架及支架的刷油除锈</t>
  </si>
  <si>
    <t>电力电缆</t>
  </si>
  <si>
    <t>YJV-4*70+1*35mm2，含电缆头制作安装费用</t>
  </si>
  <si>
    <t>配管</t>
  </si>
  <si>
    <t>JDG25mm，明配</t>
  </si>
  <si>
    <t>配线</t>
  </si>
  <si>
    <t>BV4mm2</t>
  </si>
  <si>
    <t>照明开关</t>
  </si>
  <si>
    <t>双连开关，220V，10A</t>
  </si>
  <si>
    <t>个</t>
  </si>
  <si>
    <t>插座</t>
  </si>
  <si>
    <t>单相二孔、三孔插座，220V，10A</t>
  </si>
  <si>
    <t>接线盒</t>
  </si>
  <si>
    <t>开关、插座盒</t>
  </si>
  <si>
    <t>灯头盒</t>
  </si>
  <si>
    <t>荧光灯</t>
  </si>
  <si>
    <t>平板灯600*600mm，45W</t>
  </si>
  <si>
    <t>套</t>
  </si>
  <si>
    <t>给排水部分</t>
  </si>
  <si>
    <t>塑料管</t>
  </si>
  <si>
    <t>室内PPR给水管DN25mm，热熔连接，符合规范要求</t>
  </si>
  <si>
    <t>室内排水管UPVC-DN100mm，承插粘接，符合规范要求</t>
  </si>
  <si>
    <t>洗手池</t>
  </si>
  <si>
    <t>洗手池（含水龙头等配件）</t>
  </si>
  <si>
    <t>组</t>
  </si>
  <si>
    <t>给、排水附（配）件</t>
  </si>
  <si>
    <t>水龙头</t>
  </si>
  <si>
    <t>地漏，DN75</t>
  </si>
  <si>
    <t>合计</t>
  </si>
  <si>
    <t>元</t>
  </si>
  <si>
    <t xml:space="preserve">注：
1、本工程量清单数量均为暂估，今后结算工程量按实结算，增减不调整单价；
2、清单中金额为人民币，投标报价合计精确到元；
3、本工程投标报价要求为全费用综合单价，全费用综合单价包括直接工程费、各项措施费、风险费、管理费、利润、规费、税金、保险等完成本项目的一切费用，结算时单价不作调整。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</si>
</sst>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1" fillId="0" borderId="0" xfId="49"/>
    <xf numFmtId="0" fontId="1" fillId="0" borderId="0" xfId="49" applyAlignment="1">
      <alignment vertical="center"/>
    </xf>
    <xf numFmtId="0" fontId="1" fillId="0" borderId="0" xfId="49" applyAlignment="1">
      <alignment horizontal="center"/>
    </xf>
    <xf numFmtId="0" fontId="1" fillId="0" borderId="0" xfId="49" applyAlignment="1">
      <alignment horizontal="left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left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left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left" vertical="center" wrapText="1"/>
    </xf>
    <xf numFmtId="176" fontId="3" fillId="2" borderId="5" xfId="49" applyNumberFormat="1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left" vertical="center" wrapText="1"/>
    </xf>
    <xf numFmtId="176" fontId="3" fillId="2" borderId="7" xfId="49" applyNumberFormat="1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right" vertical="center" wrapText="1"/>
    </xf>
    <xf numFmtId="0" fontId="3" fillId="2" borderId="3" xfId="49" applyFont="1" applyFill="1" applyBorder="1" applyAlignment="1">
      <alignment horizontal="right" vertical="center" wrapText="1"/>
    </xf>
    <xf numFmtId="177" fontId="3" fillId="2" borderId="3" xfId="49" applyNumberFormat="1" applyFont="1" applyFill="1" applyBorder="1" applyAlignment="1">
      <alignment vertical="center" wrapText="1"/>
    </xf>
    <xf numFmtId="177" fontId="3" fillId="2" borderId="3" xfId="49" applyNumberFormat="1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vertical="center" wrapText="1"/>
    </xf>
    <xf numFmtId="0" fontId="3" fillId="2" borderId="4" xfId="49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view="pageBreakPreview" zoomScaleNormal="100" workbookViewId="0">
      <selection activeCell="B3" sqref="B3"/>
    </sheetView>
  </sheetViews>
  <sheetFormatPr defaultColWidth="8" defaultRowHeight="10.8" outlineLevelCol="7"/>
  <cols>
    <col min="1" max="1" width="8.11111111111111" style="1" customWidth="1"/>
    <col min="2" max="2" width="19.4444444444444" style="3" customWidth="1"/>
    <col min="3" max="3" width="17.4444444444444" style="4" customWidth="1"/>
    <col min="4" max="4" width="8.33333333333333" style="1" customWidth="1"/>
    <col min="5" max="5" width="9.77777777777778" style="3" customWidth="1"/>
    <col min="6" max="7" width="11.3055555555556" style="1" customWidth="1"/>
    <col min="8" max="8" width="7.11111111111111" style="1" customWidth="1"/>
    <col min="9" max="16384" width="8" style="1"/>
  </cols>
  <sheetData>
    <row r="1" s="1" customFormat="1" ht="45" customHeight="1" spans="1:8">
      <c r="A1" s="5" t="s">
        <v>0</v>
      </c>
      <c r="B1" s="5"/>
      <c r="C1" s="6"/>
      <c r="D1" s="5"/>
      <c r="E1" s="5"/>
      <c r="F1" s="5"/>
      <c r="G1" s="5"/>
      <c r="H1" s="5"/>
    </row>
    <row r="2" s="2" customFormat="1" ht="36" customHeight="1" spans="1:8">
      <c r="A2" s="7" t="s">
        <v>1</v>
      </c>
      <c r="B2" s="8"/>
      <c r="C2" s="7"/>
      <c r="D2" s="7"/>
      <c r="E2" s="8"/>
      <c r="F2" s="7"/>
      <c r="G2" s="7"/>
      <c r="H2" s="7"/>
    </row>
    <row r="3" s="1" customFormat="1" ht="6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1" customFormat="1" ht="29" customHeight="1" spans="1:8">
      <c r="A4" s="10" t="s">
        <v>10</v>
      </c>
      <c r="B4" s="11"/>
      <c r="C4" s="12"/>
      <c r="D4" s="11"/>
      <c r="E4" s="11"/>
      <c r="F4" s="11"/>
      <c r="G4" s="11"/>
      <c r="H4" s="13"/>
    </row>
    <row r="5" s="1" customFormat="1" ht="102" customHeight="1" spans="1:8">
      <c r="A5" s="9">
        <v>1</v>
      </c>
      <c r="B5" s="9" t="s">
        <v>11</v>
      </c>
      <c r="C5" s="14" t="s">
        <v>12</v>
      </c>
      <c r="D5" s="9" t="s">
        <v>13</v>
      </c>
      <c r="E5" s="15">
        <v>34.5</v>
      </c>
      <c r="F5" s="15"/>
      <c r="G5" s="15"/>
      <c r="H5" s="9"/>
    </row>
    <row r="6" s="1" customFormat="1" ht="112" customHeight="1" spans="1:8">
      <c r="A6" s="9">
        <v>2</v>
      </c>
      <c r="B6" s="9" t="s">
        <v>14</v>
      </c>
      <c r="C6" s="14" t="s">
        <v>15</v>
      </c>
      <c r="D6" s="9" t="s">
        <v>13</v>
      </c>
      <c r="E6" s="15">
        <v>34.5</v>
      </c>
      <c r="F6" s="15"/>
      <c r="G6" s="15"/>
      <c r="H6" s="9"/>
    </row>
    <row r="7" s="1" customFormat="1" ht="45" customHeight="1" spans="1:8">
      <c r="A7" s="9">
        <v>3</v>
      </c>
      <c r="B7" s="9" t="s">
        <v>16</v>
      </c>
      <c r="C7" s="14" t="s">
        <v>17</v>
      </c>
      <c r="D7" s="9" t="s">
        <v>18</v>
      </c>
      <c r="E7" s="15">
        <v>210</v>
      </c>
      <c r="F7" s="15"/>
      <c r="G7" s="15"/>
      <c r="H7" s="9"/>
    </row>
    <row r="8" s="1" customFormat="1" ht="205" customHeight="1" spans="1:8">
      <c r="A8" s="9">
        <v>4</v>
      </c>
      <c r="B8" s="9" t="s">
        <v>19</v>
      </c>
      <c r="C8" s="14" t="s">
        <v>20</v>
      </c>
      <c r="D8" s="9" t="s">
        <v>21</v>
      </c>
      <c r="E8" s="15">
        <v>50</v>
      </c>
      <c r="F8" s="15"/>
      <c r="G8" s="15"/>
      <c r="H8" s="9"/>
    </row>
    <row r="9" s="1" customFormat="1" ht="45" customHeight="1" spans="1:8">
      <c r="A9" s="9">
        <v>5</v>
      </c>
      <c r="B9" s="9" t="s">
        <v>22</v>
      </c>
      <c r="C9" s="14" t="s">
        <v>23</v>
      </c>
      <c r="D9" s="9" t="s">
        <v>13</v>
      </c>
      <c r="E9" s="15">
        <v>66.4</v>
      </c>
      <c r="F9" s="15"/>
      <c r="G9" s="15"/>
      <c r="H9" s="9"/>
    </row>
    <row r="10" s="1" customFormat="1" ht="47" customHeight="1" spans="1:8">
      <c r="A10" s="9">
        <v>6</v>
      </c>
      <c r="B10" s="9" t="s">
        <v>24</v>
      </c>
      <c r="C10" s="14" t="s">
        <v>25</v>
      </c>
      <c r="D10" s="9" t="s">
        <v>13</v>
      </c>
      <c r="E10" s="15">
        <v>42</v>
      </c>
      <c r="F10" s="15"/>
      <c r="G10" s="15"/>
      <c r="H10" s="9"/>
    </row>
    <row r="11" s="1" customFormat="1" ht="68" customHeight="1" spans="1:8">
      <c r="A11" s="9">
        <v>7</v>
      </c>
      <c r="B11" s="9" t="s">
        <v>26</v>
      </c>
      <c r="C11" s="14" t="s">
        <v>27</v>
      </c>
      <c r="D11" s="9" t="s">
        <v>28</v>
      </c>
      <c r="E11" s="15">
        <v>1.555</v>
      </c>
      <c r="F11" s="15"/>
      <c r="G11" s="15"/>
      <c r="H11" s="9"/>
    </row>
    <row r="12" s="1" customFormat="1" ht="47" customHeight="1" spans="1:8">
      <c r="A12" s="9">
        <v>8</v>
      </c>
      <c r="B12" s="9" t="s">
        <v>29</v>
      </c>
      <c r="C12" s="14" t="s">
        <v>30</v>
      </c>
      <c r="D12" s="9" t="s">
        <v>13</v>
      </c>
      <c r="E12" s="15">
        <v>8.64</v>
      </c>
      <c r="F12" s="15"/>
      <c r="G12" s="15"/>
      <c r="H12" s="9"/>
    </row>
    <row r="13" s="1" customFormat="1" ht="46" customHeight="1" spans="1:8">
      <c r="A13" s="9">
        <v>9</v>
      </c>
      <c r="B13" s="16" t="s">
        <v>26</v>
      </c>
      <c r="C13" s="17" t="s">
        <v>31</v>
      </c>
      <c r="D13" s="16" t="s">
        <v>28</v>
      </c>
      <c r="E13" s="18">
        <v>0.065</v>
      </c>
      <c r="F13" s="15"/>
      <c r="G13" s="15"/>
      <c r="H13" s="9"/>
    </row>
    <row r="14" s="1" customFormat="1" ht="48" customHeight="1" spans="1:8">
      <c r="A14" s="9">
        <v>10</v>
      </c>
      <c r="B14" s="16" t="s">
        <v>26</v>
      </c>
      <c r="C14" s="17" t="s">
        <v>32</v>
      </c>
      <c r="D14" s="16" t="s">
        <v>28</v>
      </c>
      <c r="E14" s="18">
        <v>0.199</v>
      </c>
      <c r="F14" s="15"/>
      <c r="G14" s="15"/>
      <c r="H14" s="9"/>
    </row>
    <row r="15" s="1" customFormat="1" ht="48" customHeight="1" spans="1:8">
      <c r="A15" s="9">
        <v>11</v>
      </c>
      <c r="B15" s="16" t="s">
        <v>33</v>
      </c>
      <c r="C15" s="17" t="s">
        <v>34</v>
      </c>
      <c r="D15" s="16" t="s">
        <v>13</v>
      </c>
      <c r="E15" s="18">
        <v>3.35</v>
      </c>
      <c r="F15" s="15"/>
      <c r="G15" s="15"/>
      <c r="H15" s="9"/>
    </row>
    <row r="16" s="1" customFormat="1" ht="45" customHeight="1" spans="1:8">
      <c r="A16" s="9">
        <v>12</v>
      </c>
      <c r="B16" s="16" t="s">
        <v>35</v>
      </c>
      <c r="C16" s="17" t="s">
        <v>36</v>
      </c>
      <c r="D16" s="16" t="s">
        <v>13</v>
      </c>
      <c r="E16" s="18">
        <v>2.77</v>
      </c>
      <c r="F16" s="15"/>
      <c r="G16" s="15"/>
      <c r="H16" s="9"/>
    </row>
    <row r="17" s="1" customFormat="1" ht="51" customHeight="1" spans="1:8">
      <c r="A17" s="9">
        <v>13</v>
      </c>
      <c r="B17" s="16" t="s">
        <v>26</v>
      </c>
      <c r="C17" s="17" t="s">
        <v>37</v>
      </c>
      <c r="D17" s="16" t="s">
        <v>28</v>
      </c>
      <c r="E17" s="18">
        <v>0.625</v>
      </c>
      <c r="F17" s="15"/>
      <c r="G17" s="15"/>
      <c r="H17" s="9"/>
    </row>
    <row r="18" s="1" customFormat="1" ht="150" customHeight="1" spans="1:8">
      <c r="A18" s="9">
        <v>14</v>
      </c>
      <c r="B18" s="16" t="s">
        <v>38</v>
      </c>
      <c r="C18" s="17" t="s">
        <v>39</v>
      </c>
      <c r="D18" s="16" t="s">
        <v>28</v>
      </c>
      <c r="E18" s="18">
        <v>1.201</v>
      </c>
      <c r="F18" s="15"/>
      <c r="G18" s="15"/>
      <c r="H18" s="9"/>
    </row>
    <row r="19" s="1" customFormat="1" ht="148" customHeight="1" spans="1:8">
      <c r="A19" s="9">
        <v>15</v>
      </c>
      <c r="B19" s="16" t="s">
        <v>40</v>
      </c>
      <c r="C19" s="17" t="s">
        <v>39</v>
      </c>
      <c r="D19" s="16" t="s">
        <v>28</v>
      </c>
      <c r="E19" s="18">
        <v>1.801</v>
      </c>
      <c r="F19" s="15"/>
      <c r="G19" s="15"/>
      <c r="H19" s="9"/>
    </row>
    <row r="20" s="1" customFormat="1" ht="165" customHeight="1" spans="1:8">
      <c r="A20" s="9">
        <v>16</v>
      </c>
      <c r="B20" s="16" t="s">
        <v>41</v>
      </c>
      <c r="C20" s="17" t="s">
        <v>42</v>
      </c>
      <c r="D20" s="16" t="s">
        <v>28</v>
      </c>
      <c r="E20" s="18">
        <v>1.132</v>
      </c>
      <c r="F20" s="15"/>
      <c r="G20" s="15"/>
      <c r="H20" s="9"/>
    </row>
    <row r="21" s="1" customFormat="1" ht="40" customHeight="1" spans="1:8">
      <c r="A21" s="9">
        <v>17</v>
      </c>
      <c r="B21" s="16" t="s">
        <v>43</v>
      </c>
      <c r="C21" s="17" t="s">
        <v>44</v>
      </c>
      <c r="D21" s="16" t="s">
        <v>18</v>
      </c>
      <c r="E21" s="18">
        <v>192.57</v>
      </c>
      <c r="F21" s="15"/>
      <c r="G21" s="15"/>
      <c r="H21" s="9"/>
    </row>
    <row r="22" s="1" customFormat="1" ht="60" customHeight="1" spans="1:8">
      <c r="A22" s="9">
        <v>18</v>
      </c>
      <c r="B22" s="16" t="s">
        <v>45</v>
      </c>
      <c r="C22" s="17" t="s">
        <v>46</v>
      </c>
      <c r="D22" s="16" t="s">
        <v>18</v>
      </c>
      <c r="E22" s="18">
        <v>9</v>
      </c>
      <c r="F22" s="15"/>
      <c r="G22" s="15"/>
      <c r="H22" s="9"/>
    </row>
    <row r="23" s="1" customFormat="1" ht="62" customHeight="1" spans="1:8">
      <c r="A23" s="9">
        <v>19</v>
      </c>
      <c r="B23" s="16" t="s">
        <v>47</v>
      </c>
      <c r="C23" s="17" t="s">
        <v>48</v>
      </c>
      <c r="D23" s="16" t="s">
        <v>18</v>
      </c>
      <c r="E23" s="18">
        <v>18.48</v>
      </c>
      <c r="F23" s="15"/>
      <c r="G23" s="15"/>
      <c r="H23" s="9"/>
    </row>
    <row r="24" s="1" customFormat="1" ht="67" customHeight="1" spans="1:8">
      <c r="A24" s="9">
        <v>20</v>
      </c>
      <c r="B24" s="16" t="s">
        <v>49</v>
      </c>
      <c r="C24" s="17" t="s">
        <v>50</v>
      </c>
      <c r="D24" s="16" t="s">
        <v>51</v>
      </c>
      <c r="E24" s="18">
        <v>3</v>
      </c>
      <c r="F24" s="15"/>
      <c r="G24" s="15"/>
      <c r="H24" s="9"/>
    </row>
    <row r="25" s="1" customFormat="1" ht="64" customHeight="1" spans="1:8">
      <c r="A25" s="9">
        <v>21</v>
      </c>
      <c r="B25" s="16" t="s">
        <v>52</v>
      </c>
      <c r="C25" s="17" t="s">
        <v>53</v>
      </c>
      <c r="D25" s="16" t="s">
        <v>18</v>
      </c>
      <c r="E25" s="18">
        <v>169.93</v>
      </c>
      <c r="F25" s="15"/>
      <c r="G25" s="15"/>
      <c r="H25" s="9"/>
    </row>
    <row r="26" s="1" customFormat="1" ht="49" customHeight="1" spans="1:8">
      <c r="A26" s="9">
        <v>22</v>
      </c>
      <c r="B26" s="16" t="s">
        <v>54</v>
      </c>
      <c r="C26" s="17" t="s">
        <v>55</v>
      </c>
      <c r="D26" s="16" t="s">
        <v>18</v>
      </c>
      <c r="E26" s="18">
        <v>501.73</v>
      </c>
      <c r="F26" s="15"/>
      <c r="G26" s="15"/>
      <c r="H26" s="9"/>
    </row>
    <row r="27" s="1" customFormat="1" ht="47" customHeight="1" spans="1:8">
      <c r="A27" s="9">
        <v>23</v>
      </c>
      <c r="B27" s="16" t="s">
        <v>54</v>
      </c>
      <c r="C27" s="17" t="s">
        <v>56</v>
      </c>
      <c r="D27" s="16" t="s">
        <v>18</v>
      </c>
      <c r="E27" s="18">
        <v>221.96</v>
      </c>
      <c r="F27" s="15"/>
      <c r="G27" s="15"/>
      <c r="H27" s="9"/>
    </row>
    <row r="28" s="1" customFormat="1" ht="62" customHeight="1" spans="1:8">
      <c r="A28" s="9">
        <v>24</v>
      </c>
      <c r="B28" s="16" t="s">
        <v>57</v>
      </c>
      <c r="C28" s="17" t="s">
        <v>58</v>
      </c>
      <c r="D28" s="16" t="s">
        <v>18</v>
      </c>
      <c r="E28" s="18">
        <v>397.43</v>
      </c>
      <c r="F28" s="15"/>
      <c r="G28" s="15"/>
      <c r="H28" s="9"/>
    </row>
    <row r="29" s="1" customFormat="1" ht="80" customHeight="1" spans="1:8">
      <c r="A29" s="9">
        <v>25</v>
      </c>
      <c r="B29" s="16" t="s">
        <v>59</v>
      </c>
      <c r="C29" s="17" t="s">
        <v>60</v>
      </c>
      <c r="D29" s="16" t="s">
        <v>18</v>
      </c>
      <c r="E29" s="18">
        <v>221.96</v>
      </c>
      <c r="F29" s="15"/>
      <c r="G29" s="15"/>
      <c r="H29" s="9"/>
    </row>
    <row r="30" s="1" customFormat="1" ht="46" customHeight="1" spans="1:8">
      <c r="A30" s="19">
        <v>26</v>
      </c>
      <c r="B30" s="20" t="s">
        <v>61</v>
      </c>
      <c r="C30" s="21" t="s">
        <v>62</v>
      </c>
      <c r="D30" s="20" t="s">
        <v>18</v>
      </c>
      <c r="E30" s="22">
        <v>169.93</v>
      </c>
      <c r="F30" s="15"/>
      <c r="G30" s="15"/>
      <c r="H30" s="19"/>
    </row>
    <row r="31" s="1" customFormat="1" ht="26" customHeight="1" spans="1:8">
      <c r="A31" s="10" t="s">
        <v>63</v>
      </c>
      <c r="B31" s="11"/>
      <c r="C31" s="11"/>
      <c r="D31" s="11"/>
      <c r="E31" s="11"/>
      <c r="F31" s="11"/>
      <c r="G31" s="11"/>
      <c r="H31" s="13"/>
    </row>
    <row r="32" s="1" customFormat="1" ht="175" customHeight="1" spans="1:8">
      <c r="A32" s="23">
        <v>1</v>
      </c>
      <c r="B32" s="24" t="s">
        <v>64</v>
      </c>
      <c r="C32" s="25" t="s">
        <v>65</v>
      </c>
      <c r="D32" s="26" t="s">
        <v>18</v>
      </c>
      <c r="E32" s="27">
        <f>1.2*0.86*(36+9+40+6)</f>
        <v>93.912</v>
      </c>
      <c r="F32" s="15"/>
      <c r="G32" s="15"/>
      <c r="H32" s="23"/>
    </row>
    <row r="33" s="1" customFormat="1" ht="135" customHeight="1" spans="1:8">
      <c r="A33" s="19">
        <v>2</v>
      </c>
      <c r="B33" s="28" t="s">
        <v>66</v>
      </c>
      <c r="C33" s="29" t="s">
        <v>67</v>
      </c>
      <c r="D33" s="24" t="s">
        <v>18</v>
      </c>
      <c r="E33" s="30">
        <f>1.35*1.35*10</f>
        <v>18.225</v>
      </c>
      <c r="F33" s="15"/>
      <c r="G33" s="15"/>
      <c r="H33" s="19"/>
    </row>
    <row r="34" s="1" customFormat="1" ht="156" customHeight="1" spans="1:8">
      <c r="A34" s="19">
        <v>3</v>
      </c>
      <c r="B34" s="24" t="s">
        <v>68</v>
      </c>
      <c r="C34" s="31" t="s">
        <v>69</v>
      </c>
      <c r="D34" s="24" t="s">
        <v>18</v>
      </c>
      <c r="E34" s="30">
        <f>1.2*1.2*(24+16)</f>
        <v>57.6</v>
      </c>
      <c r="F34" s="15"/>
      <c r="G34" s="15"/>
      <c r="H34" s="19"/>
    </row>
    <row r="35" s="1" customFormat="1" ht="172" customHeight="1" spans="1:8">
      <c r="A35" s="19">
        <v>4</v>
      </c>
      <c r="B35" s="24"/>
      <c r="C35" s="31" t="s">
        <v>70</v>
      </c>
      <c r="D35" s="24" t="s">
        <v>18</v>
      </c>
      <c r="E35" s="30">
        <f>1*1*(2+37+25+12)</f>
        <v>76</v>
      </c>
      <c r="F35" s="15"/>
      <c r="G35" s="15"/>
      <c r="H35" s="19"/>
    </row>
    <row r="36" s="1" customFormat="1" ht="167" customHeight="1" spans="1:8">
      <c r="A36" s="19">
        <v>5</v>
      </c>
      <c r="B36" s="32" t="s">
        <v>71</v>
      </c>
      <c r="C36" s="25" t="s">
        <v>72</v>
      </c>
      <c r="D36" s="24" t="s">
        <v>18</v>
      </c>
      <c r="E36" s="30">
        <f>1.2*1.2*(6+7+30)</f>
        <v>61.92</v>
      </c>
      <c r="F36" s="15"/>
      <c r="G36" s="15"/>
      <c r="H36" s="19"/>
    </row>
    <row r="37" s="1" customFormat="1" ht="182" customHeight="1" spans="1:8">
      <c r="A37" s="19">
        <v>6</v>
      </c>
      <c r="B37" s="33"/>
      <c r="C37" s="25" t="s">
        <v>73</v>
      </c>
      <c r="D37" s="24" t="s">
        <v>18</v>
      </c>
      <c r="E37" s="30">
        <f>1*1*(6+6+15+15+17)</f>
        <v>59</v>
      </c>
      <c r="F37" s="15"/>
      <c r="G37" s="15"/>
      <c r="H37" s="19"/>
    </row>
    <row r="38" s="1" customFormat="1" ht="157" customHeight="1" spans="1:8">
      <c r="A38" s="19">
        <v>7</v>
      </c>
      <c r="B38" s="32" t="s">
        <v>74</v>
      </c>
      <c r="C38" s="25" t="s">
        <v>75</v>
      </c>
      <c r="D38" s="24" t="s">
        <v>18</v>
      </c>
      <c r="E38" s="30">
        <f>1.2*0.86*(10+10+10+10)</f>
        <v>41.28</v>
      </c>
      <c r="F38" s="15"/>
      <c r="G38" s="15"/>
      <c r="H38" s="19"/>
    </row>
    <row r="39" s="1" customFormat="1" ht="177" customHeight="1" spans="1:8">
      <c r="A39" s="19">
        <v>8</v>
      </c>
      <c r="B39" s="32" t="s">
        <v>76</v>
      </c>
      <c r="C39" s="25" t="s">
        <v>77</v>
      </c>
      <c r="D39" s="24" t="s">
        <v>18</v>
      </c>
      <c r="E39" s="30">
        <f>1.2*0.88*(7+10+10+10)</f>
        <v>39.072</v>
      </c>
      <c r="F39" s="15"/>
      <c r="G39" s="15"/>
      <c r="H39" s="19"/>
    </row>
    <row r="40" s="1" customFormat="1" ht="163" customHeight="1" spans="1:8">
      <c r="A40" s="19">
        <v>9</v>
      </c>
      <c r="B40" s="33"/>
      <c r="C40" s="25" t="s">
        <v>78</v>
      </c>
      <c r="D40" s="24" t="s">
        <v>18</v>
      </c>
      <c r="E40" s="30">
        <f>1.18*0.9*(4+4+10)</f>
        <v>19.116</v>
      </c>
      <c r="F40" s="15"/>
      <c r="G40" s="15"/>
      <c r="H40" s="19"/>
    </row>
    <row r="41" s="1" customFormat="1" ht="163" customHeight="1" spans="1:8">
      <c r="A41" s="19">
        <v>10</v>
      </c>
      <c r="B41" s="33"/>
      <c r="C41" s="25" t="s">
        <v>79</v>
      </c>
      <c r="D41" s="24" t="s">
        <v>18</v>
      </c>
      <c r="E41" s="30">
        <f>1*0.9*(7+7)</f>
        <v>12.6</v>
      </c>
      <c r="F41" s="15"/>
      <c r="G41" s="15"/>
      <c r="H41" s="19"/>
    </row>
    <row r="42" s="1" customFormat="1" ht="163" customHeight="1" spans="1:8">
      <c r="A42" s="19">
        <v>11</v>
      </c>
      <c r="B42" s="33"/>
      <c r="C42" s="25" t="s">
        <v>80</v>
      </c>
      <c r="D42" s="24" t="s">
        <v>18</v>
      </c>
      <c r="E42" s="30">
        <f>1.2*1.2*9</f>
        <v>12.96</v>
      </c>
      <c r="F42" s="15"/>
      <c r="G42" s="15"/>
      <c r="H42" s="19"/>
    </row>
    <row r="43" s="1" customFormat="1" ht="163" customHeight="1" spans="1:8">
      <c r="A43" s="19">
        <v>12</v>
      </c>
      <c r="B43" s="33"/>
      <c r="C43" s="25" t="s">
        <v>81</v>
      </c>
      <c r="D43" s="24" t="s">
        <v>18</v>
      </c>
      <c r="E43" s="30">
        <f>1*1.03*(15+15)</f>
        <v>30.9</v>
      </c>
      <c r="F43" s="15"/>
      <c r="G43" s="15"/>
      <c r="H43" s="19"/>
    </row>
    <row r="44" s="1" customFormat="1" ht="165" customHeight="1" spans="1:8">
      <c r="A44" s="19">
        <v>13</v>
      </c>
      <c r="B44" s="32" t="s">
        <v>82</v>
      </c>
      <c r="C44" s="25" t="s">
        <v>83</v>
      </c>
      <c r="D44" s="24" t="s">
        <v>18</v>
      </c>
      <c r="E44" s="30">
        <f>1.2*0.86*(16+45+45+33)</f>
        <v>143.448</v>
      </c>
      <c r="F44" s="15"/>
      <c r="G44" s="15"/>
      <c r="H44" s="19"/>
    </row>
    <row r="45" s="1" customFormat="1" ht="147" customHeight="1" spans="1:8">
      <c r="A45" s="19">
        <v>14</v>
      </c>
      <c r="B45" s="32" t="s">
        <v>84</v>
      </c>
      <c r="C45" s="25" t="s">
        <v>85</v>
      </c>
      <c r="D45" s="24" t="s">
        <v>18</v>
      </c>
      <c r="E45" s="30">
        <f>1.2*0.85*(68+565)</f>
        <v>645.66</v>
      </c>
      <c r="F45" s="15"/>
      <c r="G45" s="15"/>
      <c r="H45" s="19"/>
    </row>
    <row r="46" s="1" customFormat="1" ht="176" customHeight="1" spans="1:8">
      <c r="A46" s="19">
        <v>15</v>
      </c>
      <c r="B46" s="33"/>
      <c r="C46" s="25" t="s">
        <v>86</v>
      </c>
      <c r="D46" s="24" t="s">
        <v>18</v>
      </c>
      <c r="E46" s="30">
        <f>1.2*0.8*(65+226+426)</f>
        <v>688.32</v>
      </c>
      <c r="F46" s="15"/>
      <c r="G46" s="15"/>
      <c r="H46" s="19"/>
    </row>
    <row r="47" s="1" customFormat="1" ht="34" customHeight="1" spans="1:8">
      <c r="A47" s="10" t="s">
        <v>87</v>
      </c>
      <c r="B47" s="11"/>
      <c r="C47" s="11"/>
      <c r="D47" s="11"/>
      <c r="E47" s="11"/>
      <c r="F47" s="11"/>
      <c r="G47" s="11"/>
      <c r="H47" s="13"/>
    </row>
    <row r="48" s="1" customFormat="1" ht="66" customHeight="1" spans="1:8">
      <c r="A48" s="9">
        <v>1</v>
      </c>
      <c r="B48" s="16" t="s">
        <v>88</v>
      </c>
      <c r="C48" s="17" t="s">
        <v>89</v>
      </c>
      <c r="D48" s="16" t="s">
        <v>90</v>
      </c>
      <c r="E48" s="18">
        <v>1</v>
      </c>
      <c r="F48" s="15"/>
      <c r="G48" s="15"/>
      <c r="H48" s="9"/>
    </row>
    <row r="49" s="1" customFormat="1" ht="55" customHeight="1" spans="1:8">
      <c r="A49" s="9">
        <v>2</v>
      </c>
      <c r="B49" s="16" t="s">
        <v>88</v>
      </c>
      <c r="C49" s="17" t="s">
        <v>91</v>
      </c>
      <c r="D49" s="16" t="s">
        <v>90</v>
      </c>
      <c r="E49" s="18">
        <v>1</v>
      </c>
      <c r="F49" s="15"/>
      <c r="G49" s="15"/>
      <c r="H49" s="9"/>
    </row>
    <row r="50" s="1" customFormat="1" ht="57" customHeight="1" spans="1:8">
      <c r="A50" s="9">
        <v>3</v>
      </c>
      <c r="B50" s="16" t="s">
        <v>92</v>
      </c>
      <c r="C50" s="17" t="s">
        <v>93</v>
      </c>
      <c r="D50" s="16" t="s">
        <v>21</v>
      </c>
      <c r="E50" s="18">
        <v>15</v>
      </c>
      <c r="F50" s="15"/>
      <c r="G50" s="15"/>
      <c r="H50" s="9"/>
    </row>
    <row r="51" s="1" customFormat="1" ht="52" customHeight="1" spans="1:8">
      <c r="A51" s="9">
        <v>4</v>
      </c>
      <c r="B51" s="16" t="s">
        <v>94</v>
      </c>
      <c r="C51" s="17" t="s">
        <v>95</v>
      </c>
      <c r="D51" s="16" t="s">
        <v>21</v>
      </c>
      <c r="E51" s="18">
        <v>90</v>
      </c>
      <c r="F51" s="15"/>
      <c r="G51" s="15"/>
      <c r="H51" s="9"/>
    </row>
    <row r="52" s="1" customFormat="1" ht="35" customHeight="1" spans="1:8">
      <c r="A52" s="9">
        <v>5</v>
      </c>
      <c r="B52" s="16" t="s">
        <v>96</v>
      </c>
      <c r="C52" s="17" t="s">
        <v>97</v>
      </c>
      <c r="D52" s="16" t="s">
        <v>21</v>
      </c>
      <c r="E52" s="18">
        <v>125</v>
      </c>
      <c r="F52" s="15"/>
      <c r="G52" s="15"/>
      <c r="H52" s="9"/>
    </row>
    <row r="53" s="1" customFormat="1" ht="36" customHeight="1" spans="1:8">
      <c r="A53" s="9">
        <v>6</v>
      </c>
      <c r="B53" s="16" t="s">
        <v>98</v>
      </c>
      <c r="C53" s="17" t="s">
        <v>99</v>
      </c>
      <c r="D53" s="16" t="s">
        <v>21</v>
      </c>
      <c r="E53" s="18">
        <v>450</v>
      </c>
      <c r="F53" s="15"/>
      <c r="G53" s="15"/>
      <c r="H53" s="9"/>
    </row>
    <row r="54" s="1" customFormat="1" ht="36" customHeight="1" spans="1:8">
      <c r="A54" s="9">
        <v>7</v>
      </c>
      <c r="B54" s="16" t="s">
        <v>100</v>
      </c>
      <c r="C54" s="17" t="s">
        <v>101</v>
      </c>
      <c r="D54" s="16" t="s">
        <v>102</v>
      </c>
      <c r="E54" s="18">
        <v>7</v>
      </c>
      <c r="F54" s="15"/>
      <c r="G54" s="15"/>
      <c r="H54" s="9"/>
    </row>
    <row r="55" s="1" customFormat="1" ht="36" customHeight="1" spans="1:8">
      <c r="A55" s="9">
        <v>8</v>
      </c>
      <c r="B55" s="16" t="s">
        <v>103</v>
      </c>
      <c r="C55" s="17" t="s">
        <v>104</v>
      </c>
      <c r="D55" s="16" t="s">
        <v>102</v>
      </c>
      <c r="E55" s="18">
        <v>10</v>
      </c>
      <c r="F55" s="15"/>
      <c r="G55" s="15"/>
      <c r="H55" s="9"/>
    </row>
    <row r="56" s="1" customFormat="1" ht="36" customHeight="1" spans="1:8">
      <c r="A56" s="9">
        <v>9</v>
      </c>
      <c r="B56" s="16" t="s">
        <v>105</v>
      </c>
      <c r="C56" s="17" t="s">
        <v>106</v>
      </c>
      <c r="D56" s="16" t="s">
        <v>102</v>
      </c>
      <c r="E56" s="18">
        <v>17</v>
      </c>
      <c r="F56" s="15"/>
      <c r="G56" s="15"/>
      <c r="H56" s="9"/>
    </row>
    <row r="57" s="1" customFormat="1" ht="36" customHeight="1" spans="1:8">
      <c r="A57" s="9">
        <v>10</v>
      </c>
      <c r="B57" s="16" t="s">
        <v>105</v>
      </c>
      <c r="C57" s="17" t="s">
        <v>107</v>
      </c>
      <c r="D57" s="16" t="s">
        <v>102</v>
      </c>
      <c r="E57" s="18">
        <v>20</v>
      </c>
      <c r="F57" s="15"/>
      <c r="G57" s="15"/>
      <c r="H57" s="9"/>
    </row>
    <row r="58" s="1" customFormat="1" ht="36" customHeight="1" spans="1:8">
      <c r="A58" s="9">
        <v>11</v>
      </c>
      <c r="B58" s="16" t="s">
        <v>108</v>
      </c>
      <c r="C58" s="17" t="s">
        <v>109</v>
      </c>
      <c r="D58" s="16" t="s">
        <v>110</v>
      </c>
      <c r="E58" s="18">
        <v>20</v>
      </c>
      <c r="F58" s="15"/>
      <c r="G58" s="15"/>
      <c r="H58" s="9"/>
    </row>
    <row r="59" s="1" customFormat="1" ht="33" customHeight="1" spans="1:8">
      <c r="A59" s="10" t="s">
        <v>111</v>
      </c>
      <c r="B59" s="11"/>
      <c r="C59" s="11"/>
      <c r="D59" s="11"/>
      <c r="E59" s="11"/>
      <c r="F59" s="11"/>
      <c r="G59" s="11"/>
      <c r="H59" s="13"/>
    </row>
    <row r="60" s="1" customFormat="1" ht="54" customHeight="1" spans="1:8">
      <c r="A60" s="9">
        <v>1</v>
      </c>
      <c r="B60" s="16" t="s">
        <v>112</v>
      </c>
      <c r="C60" s="17" t="s">
        <v>113</v>
      </c>
      <c r="D60" s="16" t="s">
        <v>21</v>
      </c>
      <c r="E60" s="18">
        <v>35</v>
      </c>
      <c r="F60" s="15"/>
      <c r="G60" s="15"/>
      <c r="H60" s="9"/>
    </row>
    <row r="61" s="1" customFormat="1" ht="50" customHeight="1" spans="1:8">
      <c r="A61" s="9">
        <v>2</v>
      </c>
      <c r="B61" s="16" t="s">
        <v>112</v>
      </c>
      <c r="C61" s="17" t="s">
        <v>114</v>
      </c>
      <c r="D61" s="16" t="s">
        <v>21</v>
      </c>
      <c r="E61" s="18">
        <v>20</v>
      </c>
      <c r="F61" s="15"/>
      <c r="G61" s="15"/>
      <c r="H61" s="9"/>
    </row>
    <row r="62" s="1" customFormat="1" ht="38" customHeight="1" spans="1:8">
      <c r="A62" s="9">
        <v>3</v>
      </c>
      <c r="B62" s="16" t="s">
        <v>115</v>
      </c>
      <c r="C62" s="17" t="s">
        <v>116</v>
      </c>
      <c r="D62" s="16" t="s">
        <v>117</v>
      </c>
      <c r="E62" s="18">
        <v>1</v>
      </c>
      <c r="F62" s="15"/>
      <c r="G62" s="15"/>
      <c r="H62" s="9"/>
    </row>
    <row r="63" s="1" customFormat="1" ht="38" customHeight="1" spans="1:8">
      <c r="A63" s="9">
        <v>4</v>
      </c>
      <c r="B63" s="16" t="s">
        <v>118</v>
      </c>
      <c r="C63" s="17" t="s">
        <v>119</v>
      </c>
      <c r="D63" s="16" t="s">
        <v>102</v>
      </c>
      <c r="E63" s="18">
        <v>2</v>
      </c>
      <c r="F63" s="15"/>
      <c r="G63" s="15"/>
      <c r="H63" s="9"/>
    </row>
    <row r="64" s="1" customFormat="1" ht="38" customHeight="1" spans="1:8">
      <c r="A64" s="9">
        <v>5</v>
      </c>
      <c r="B64" s="16" t="s">
        <v>118</v>
      </c>
      <c r="C64" s="17" t="s">
        <v>120</v>
      </c>
      <c r="D64" s="16" t="s">
        <v>102</v>
      </c>
      <c r="E64" s="18">
        <v>3</v>
      </c>
      <c r="F64" s="15"/>
      <c r="G64" s="15"/>
      <c r="H64" s="9"/>
    </row>
    <row r="65" s="1" customFormat="1" ht="37" customHeight="1" spans="1:8">
      <c r="A65" s="34" t="s">
        <v>121</v>
      </c>
      <c r="B65" s="35"/>
      <c r="C65" s="36"/>
      <c r="D65" s="37" t="s">
        <v>122</v>
      </c>
      <c r="E65" s="37"/>
      <c r="F65" s="38"/>
      <c r="G65" s="38"/>
      <c r="H65" s="39"/>
    </row>
    <row r="66" s="1" customFormat="1" ht="30" customHeight="1" spans="1:8">
      <c r="A66" s="40" t="s">
        <v>123</v>
      </c>
      <c r="B66" s="41"/>
      <c r="C66" s="42"/>
      <c r="D66" s="43"/>
      <c r="E66" s="41"/>
      <c r="F66" s="43"/>
      <c r="G66" s="43"/>
      <c r="H66" s="43"/>
    </row>
    <row r="67" s="1" customFormat="1" ht="30" customHeight="1" spans="1:8">
      <c r="A67" s="43"/>
      <c r="B67" s="41"/>
      <c r="C67" s="42"/>
      <c r="D67" s="43"/>
      <c r="E67" s="41"/>
      <c r="F67" s="43"/>
      <c r="G67" s="43"/>
      <c r="H67" s="43"/>
    </row>
    <row r="68" s="1" customFormat="1" ht="22" customHeight="1" spans="1:8">
      <c r="A68" s="43"/>
      <c r="B68" s="41"/>
      <c r="C68" s="42"/>
      <c r="D68" s="43"/>
      <c r="E68" s="41"/>
      <c r="F68" s="43"/>
      <c r="G68" s="43"/>
      <c r="H68" s="43"/>
    </row>
    <row r="69" s="1" customFormat="1" ht="2" customHeight="1" spans="1:8">
      <c r="A69" s="43"/>
      <c r="B69" s="41"/>
      <c r="C69" s="42"/>
      <c r="D69" s="43"/>
      <c r="E69" s="41"/>
      <c r="F69" s="43"/>
      <c r="G69" s="43"/>
      <c r="H69" s="43"/>
    </row>
    <row r="70" s="1" customFormat="1" ht="8" customHeight="1" spans="1:8">
      <c r="A70" s="43"/>
      <c r="B70" s="41"/>
      <c r="C70" s="42"/>
      <c r="D70" s="43"/>
      <c r="E70" s="41"/>
      <c r="F70" s="43"/>
      <c r="G70" s="43"/>
      <c r="H70" s="43"/>
    </row>
  </sheetData>
  <mergeCells count="13">
    <mergeCell ref="A1:H1"/>
    <mergeCell ref="A2:H2"/>
    <mergeCell ref="A4:H4"/>
    <mergeCell ref="A31:H31"/>
    <mergeCell ref="A47:H47"/>
    <mergeCell ref="A59:H59"/>
    <mergeCell ref="A65:B65"/>
    <mergeCell ref="D65:E65"/>
    <mergeCell ref="B34:B35"/>
    <mergeCell ref="B36:B37"/>
    <mergeCell ref="B39:B43"/>
    <mergeCell ref="B45:B46"/>
    <mergeCell ref="A66:H70"/>
  </mergeCells>
  <printOptions horizontalCentered="1"/>
  <pageMargins left="0.554861111111111" right="0.554861111111111" top="0.60625" bottom="0.6062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47104</dc:creator>
  <cp:lastModifiedBy>张大墩子</cp:lastModifiedBy>
  <dcterms:created xsi:type="dcterms:W3CDTF">2025-02-06T00:17:00Z</dcterms:created>
  <dcterms:modified xsi:type="dcterms:W3CDTF">2025-07-06T14:58:29Z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F7C877DC91A04B319DA6C2FF8F8313B4_13</vt:lpwstr>
  </property>
  <property fmtid="{D5CDD505-2E9C-101B-9397-08002B2CF9AE}" pid="3" name="KSOProductBuildVer">
    <vt:lpwstr>2052-12.1.0.21915</vt:lpwstr>
  </property>
</Properties>
</file>