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tabRatio="937"/>
  </bookViews>
  <sheets>
    <sheet name="表1-户内及阳台粉刷" sheetId="1" r:id="rId1"/>
    <sheet name="表2-木门修缮" sheetId="5" r:id="rId2"/>
    <sheet name="表3-行李柜门油漆" sheetId="6" r:id="rId3"/>
  </sheets>
  <definedNames>
    <definedName name="_xlnm._FilterDatabase" localSheetId="1" hidden="1">'表2-木门修缮'!$A$1:$K$17</definedName>
    <definedName name="_xlnm._FilterDatabase" localSheetId="2" hidden="1">'表3-行李柜门油漆'!$A$1:$E$15</definedName>
    <definedName name="_xlnm.Print_Area" localSheetId="0">'表1-户内及阳台粉刷'!#REF!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Microsoft</author>
  </authors>
  <commentList>
    <comment ref="Q9" authorId="0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A9.</t>
        </r>
        <r>
          <rPr>
            <sz val="9"/>
            <rFont val="宋体"/>
            <charset val="134"/>
          </rPr>
          <t>是厕所门是木门，个别是塑钢门。</t>
        </r>
      </text>
    </comment>
    <comment ref="G13" authorId="0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A13</t>
        </r>
        <r>
          <rPr>
            <sz val="9"/>
            <rFont val="宋体"/>
            <charset val="134"/>
          </rPr>
          <t>号楼是浴室隔板塑钢的，维修多次，拉手没有了，破的很多洞。</t>
        </r>
      </text>
    </comment>
  </commentList>
</comments>
</file>

<file path=xl/sharedStrings.xml><?xml version="1.0" encoding="utf-8"?>
<sst xmlns="http://schemas.openxmlformats.org/spreadsheetml/2006/main" count="161" uniqueCount="83">
  <si>
    <t>表1-户内粉刷清单（整间）</t>
  </si>
  <si>
    <t>粉刷面积统计</t>
  </si>
  <si>
    <t>序号</t>
  </si>
  <si>
    <t>区域</t>
  </si>
  <si>
    <t xml:space="preserve">  楼号</t>
  </si>
  <si>
    <t>寝室整体粉刷（含阳台）</t>
  </si>
  <si>
    <t>寝室整体粉刷（含阳台，每个床位扣除2m2遮挡面积）</t>
  </si>
  <si>
    <t>数量（间）</t>
  </si>
  <si>
    <t>床位数量2张
寝室号</t>
  </si>
  <si>
    <t>床位数量4张
寝室号</t>
  </si>
  <si>
    <t>床位数量6张
寝室号</t>
  </si>
  <si>
    <t>备注</t>
  </si>
  <si>
    <t>床位数量2张
单寝室粉刷（m2）</t>
  </si>
  <si>
    <t>床位数量4张
单寝室粉刷（m2）</t>
  </si>
  <si>
    <t>床位数量6张
单寝室面积（m2）</t>
  </si>
  <si>
    <t>粉刷面积汇总（m2）</t>
  </si>
  <si>
    <t>套间数量</t>
  </si>
  <si>
    <t>A</t>
  </si>
  <si>
    <t>A1</t>
  </si>
  <si>
    <t>301、302、411、414、415、416、502、505、506、507、508、509、510、612、613、615、617、618、619、620、621、622、623、624、625</t>
  </si>
  <si>
    <t>A2</t>
  </si>
  <si>
    <t>203C、303C、304C、403C、404C、503C、504C、506C、601C</t>
  </si>
  <si>
    <t>301A、303A、303B、304A、304B、403A、403B、404A、404B、503A、503B、504A、504B、</t>
  </si>
  <si>
    <t>A3</t>
  </si>
  <si>
    <t>103C、108C、208C、307C、308C、407C、205C、305C、605C、606C、607C</t>
  </si>
  <si>
    <t>103AB、402B</t>
  </si>
  <si>
    <t>A4</t>
  </si>
  <si>
    <t>A5</t>
  </si>
  <si>
    <t>102C、109C、110C、201C、206C、210C、302C、309C、505C、510C、609C</t>
  </si>
  <si>
    <t>103AB、104AB 、203AB 、204B</t>
  </si>
  <si>
    <t>A6</t>
  </si>
  <si>
    <t>A7</t>
  </si>
  <si>
    <t>102C、107C、406C、602C</t>
  </si>
  <si>
    <t>101B</t>
  </si>
  <si>
    <t>A8</t>
  </si>
  <si>
    <t>A9</t>
  </si>
  <si>
    <t>201、202、203、204、205、206、213、214、215、301、302、303、304、305、307、308、309、612</t>
  </si>
  <si>
    <t>A10</t>
  </si>
  <si>
    <t>201、212、214、314、409、606</t>
  </si>
  <si>
    <t>A11</t>
  </si>
  <si>
    <t>108、109、110、111、113、202、203、205、206、207、208、209、210、211、212、213、214、301、303、601、602、603、604、605、606、608、609</t>
  </si>
  <si>
    <t>A12</t>
  </si>
  <si>
    <t>125、127、201、203、205、207、311、315、317、319、321、323、325、327、329、331、415、421、423、429、431、501、505、507、509、511、513、517、519、521、523、525、527、529、531、601、603、605、609、611、613、617、619、621、623、625、627、629、305、631</t>
  </si>
  <si>
    <t>A13</t>
  </si>
  <si>
    <t>111、115、117、201、213、303、407、501、503、505、507、509、511、513、515、517</t>
  </si>
  <si>
    <t>套间通道面积</t>
  </si>
  <si>
    <t>合计</t>
  </si>
  <si>
    <t>总合计：202套房间</t>
  </si>
  <si>
    <t>备注：此表B区仅统计户内，阳台部分单独列表；ACDE区户内阳台可以合并报；
     按床位数量区分（一套上床下桌为一个床位，上下铺也同为一个床位）
     如去年粉刷过的寝室，一直没有学生入住的，判断情况保持良好，可以不用上报</t>
  </si>
  <si>
    <t>表2-木门修缮</t>
  </si>
  <si>
    <t>木门修缮面积统计</t>
  </si>
  <si>
    <t>楼号</t>
  </si>
  <si>
    <t>木门刷漆(寝室门有一些门正面为钢板的，所以需备注是门单面刷漆还是正反双面刷漆)</t>
  </si>
  <si>
    <t>木门修缮（门框局部破损、可以维修修复）</t>
  </si>
  <si>
    <t>木门更换（门破损比较严重，上报更换PVC实木门，如为卫生间门，则更换为铝合金门带插销）</t>
  </si>
  <si>
    <t>木门刷漆（按粉刷油漆面积统计）m2</t>
  </si>
  <si>
    <t>木门更换（按门洞面积统计）m2</t>
  </si>
  <si>
    <t>木门修缮</t>
  </si>
  <si>
    <t>寝室门（扇）</t>
  </si>
  <si>
    <t>具体寝室号</t>
  </si>
  <si>
    <t>浴室门（扇）</t>
  </si>
  <si>
    <r>
      <rPr>
        <b/>
        <sz val="10"/>
        <color theme="1"/>
        <rFont val="宋体"/>
        <charset val="134"/>
        <scheme val="minor"/>
      </rPr>
      <t>厕所门</t>
    </r>
    <r>
      <rPr>
        <b/>
        <sz val="10"/>
        <color theme="1"/>
        <rFont val="宋体"/>
        <charset val="134"/>
      </rPr>
      <t>（扇）</t>
    </r>
  </si>
  <si>
    <t>寝室门</t>
  </si>
  <si>
    <t>浴室门</t>
  </si>
  <si>
    <t>厕所门</t>
  </si>
  <si>
    <t>A区</t>
  </si>
  <si>
    <r>
      <rPr>
        <sz val="9"/>
        <color theme="1"/>
        <rFont val="宋体"/>
        <charset val="134"/>
        <scheme val="minor"/>
      </rPr>
      <t>301、302、411、414、415、416、502、505、506、507、508、509、510、612、613、615、617、618、619、620、621、622、623、624、625</t>
    </r>
    <r>
      <rPr>
        <b/>
        <sz val="9"/>
        <color rgb="FF00B050"/>
        <rFont val="宋体"/>
        <charset val="134"/>
        <scheme val="minor"/>
      </rPr>
      <t>（包铁皮门，单面刷漆）门尺寸为0.97*2.06</t>
    </r>
  </si>
  <si>
    <r>
      <rPr>
        <sz val="9"/>
        <rFont val="宋体"/>
        <charset val="134"/>
        <scheme val="minor"/>
      </rPr>
      <t>301、302、411、414、415、416、502、505、506、507、508、509、510、612、613、615、617、618、619、620、621、622、623、624、625</t>
    </r>
    <r>
      <rPr>
        <b/>
        <sz val="9"/>
        <rFont val="宋体"/>
        <charset val="134"/>
        <scheme val="minor"/>
      </rPr>
      <t>（更换）门尺寸为0.752*2.086</t>
    </r>
  </si>
  <si>
    <t>404A（现场排查门板局部破损，改为网上报修）</t>
  </si>
  <si>
    <r>
      <rPr>
        <sz val="9"/>
        <rFont val="宋体"/>
        <charset val="134"/>
        <scheme val="minor"/>
      </rPr>
      <t>110、309、510</t>
    </r>
    <r>
      <rPr>
        <b/>
        <sz val="9"/>
        <rFont val="宋体"/>
        <charset val="134"/>
        <scheme val="minor"/>
      </rPr>
      <t>（更换）门尺寸为0.75*2.11</t>
    </r>
  </si>
  <si>
    <r>
      <rPr>
        <sz val="9"/>
        <rFont val="宋体"/>
        <charset val="134"/>
        <scheme val="minor"/>
      </rPr>
      <t>201、202、203、204、205、206、213、214、215、301、302、303、304、305、306、307、308、309、501</t>
    </r>
    <r>
      <rPr>
        <b/>
        <sz val="9"/>
        <rFont val="宋体"/>
        <charset val="134"/>
        <scheme val="minor"/>
      </rPr>
      <t xml:space="preserve">（更换）门尺寸为0.76*2.08
</t>
    </r>
  </si>
  <si>
    <r>
      <rPr>
        <sz val="9"/>
        <color theme="1"/>
        <rFont val="宋体"/>
        <charset val="134"/>
        <scheme val="minor"/>
      </rPr>
      <t>201、212、214、314、409、606</t>
    </r>
    <r>
      <rPr>
        <b/>
        <sz val="9"/>
        <color rgb="FF00B050"/>
        <rFont val="宋体"/>
        <charset val="134"/>
        <scheme val="minor"/>
      </rPr>
      <t>（包铁皮门，单面刷漆）门尺寸为0.86*2.07</t>
    </r>
  </si>
  <si>
    <r>
      <rPr>
        <sz val="9"/>
        <color theme="1"/>
        <rFont val="宋体"/>
        <charset val="134"/>
        <scheme val="minor"/>
      </rPr>
      <t>108、109、110、111、113、202、203、205、206、207、208、209、210、211、212、213、214、301、303、601、602、603、604、605、606、608、609</t>
    </r>
    <r>
      <rPr>
        <b/>
        <sz val="9"/>
        <color rgb="FF00B050"/>
        <rFont val="宋体"/>
        <charset val="134"/>
        <scheme val="minor"/>
      </rPr>
      <t>（包铁皮门，单面刷漆）门尺寸为0.86*2.07</t>
    </r>
  </si>
  <si>
    <r>
      <rPr>
        <sz val="9"/>
        <color theme="1"/>
        <rFont val="宋体"/>
        <charset val="134"/>
        <scheme val="minor"/>
      </rPr>
      <t>201、313、331、327、505、521、601、619、621、629</t>
    </r>
    <r>
      <rPr>
        <b/>
        <sz val="9"/>
        <color rgb="FF00B050"/>
        <rFont val="宋体"/>
        <charset val="134"/>
        <scheme val="minor"/>
      </rPr>
      <t>（包铁皮门，单面刷漆）门尺寸为0.86*2.07</t>
    </r>
  </si>
  <si>
    <r>
      <rPr>
        <sz val="9"/>
        <color theme="1"/>
        <rFont val="宋体"/>
        <charset val="134"/>
        <scheme val="minor"/>
      </rPr>
      <t>111、115、117、120、201、213、303、407、501、503、505、507、509、511、513、515、517</t>
    </r>
    <r>
      <rPr>
        <b/>
        <sz val="9"/>
        <color rgb="FF00B050"/>
        <rFont val="宋体"/>
        <charset val="134"/>
        <scheme val="minor"/>
      </rPr>
      <t>（包铁皮门，单面刷漆）门尺寸为0.86*2.07</t>
    </r>
  </si>
  <si>
    <t>现场排查浴室门是塑钢门，轨道坏的，走零星报修</t>
  </si>
  <si>
    <t>505（现场排查门板局部破损，改为网上报修）</t>
  </si>
  <si>
    <t>备注：寝室门有一些门正面为钢板的，钢板这一面不需要刷漆，所以寝室门需备注是门是单面刷漆还是双面刷漆；
如浴室和厕所是同一个房间，那么表中只需要填一次就可以（可以填在浴室门，也可以填在厕所门），但是不要重复填报
D区卫生间存在抗倍特板的，如果是这种卫生间需要修，单独备注下</t>
  </si>
  <si>
    <t>表3-行李柜门油漆</t>
  </si>
  <si>
    <t>行李柜门（扇）</t>
  </si>
  <si>
    <t>行李柜门尺寸（宽*高）</t>
  </si>
  <si>
    <t>现场排查A2上报的柜子属于家具类，不在本次修缮范围，已删除</t>
  </si>
  <si>
    <t>备注：仅填报嵌入墙上固定式的行李柜（如右图所示），如存在柜门及柜板零星破损的，提前网上报修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</si>
</sst>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B050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3" borderId="8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30" fillId="14" borderId="8" applyNumberFormat="0" applyAlignment="0" applyProtection="0">
      <alignment vertical="center"/>
    </xf>
    <xf numFmtId="0" fontId="31" fillId="15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49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3" fillId="3" borderId="1" xfId="0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 shrinkToFit="1"/>
    </xf>
    <xf numFmtId="0" fontId="13" fillId="6" borderId="1" xfId="0" applyFont="1" applyFill="1" applyBorder="1" applyAlignment="1">
      <alignment horizontal="center" vertical="center" wrapText="1" shrinkToFit="1"/>
    </xf>
    <xf numFmtId="0" fontId="13" fillId="7" borderId="1" xfId="0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 shrinkToFit="1"/>
    </xf>
    <xf numFmtId="0" fontId="5" fillId="8" borderId="3" xfId="0" applyFont="1" applyFill="1" applyBorder="1" applyAlignment="1">
      <alignment horizontal="center" vertical="center" wrapText="1" shrinkToFit="1"/>
    </xf>
    <xf numFmtId="0" fontId="5" fillId="8" borderId="4" xfId="0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 wrapText="1" shrinkToFit="1"/>
    </xf>
    <xf numFmtId="0" fontId="13" fillId="10" borderId="1" xfId="0" applyFont="1" applyFill="1" applyBorder="1" applyAlignment="1">
      <alignment horizontal="center" vertical="center" wrapText="1" shrinkToFit="1"/>
    </xf>
    <xf numFmtId="0" fontId="13" fillId="11" borderId="1" xfId="0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left" vertical="center" wrapText="1"/>
    </xf>
    <xf numFmtId="176" fontId="14" fillId="4" borderId="1" xfId="0" applyNumberFormat="1" applyFont="1" applyFill="1" applyBorder="1" applyAlignment="1">
      <alignment horizontal="center" vertical="center" wrapText="1" shrinkToFit="1"/>
    </xf>
    <xf numFmtId="176" fontId="14" fillId="10" borderId="1" xfId="0" applyNumberFormat="1" applyFont="1" applyFill="1" applyBorder="1" applyAlignment="1">
      <alignment horizontal="center" vertical="center" wrapText="1" shrinkToFit="1"/>
    </xf>
    <xf numFmtId="0" fontId="12" fillId="10" borderId="1" xfId="0" applyFont="1" applyFill="1" applyBorder="1" applyAlignment="1">
      <alignment horizontal="center" vertical="center" wrapText="1"/>
    </xf>
    <xf numFmtId="176" fontId="1" fillId="4" borderId="1" xfId="0" applyNumberFormat="1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176" fontId="14" fillId="9" borderId="1" xfId="0" applyNumberFormat="1" applyFont="1" applyFill="1" applyBorder="1" applyAlignment="1">
      <alignment horizontal="center" vertical="center" wrapText="1" shrinkToFit="1"/>
    </xf>
    <xf numFmtId="176" fontId="1" fillId="10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76" fontId="11" fillId="4" borderId="1" xfId="0" applyNumberFormat="1" applyFont="1" applyFill="1" applyBorder="1" applyAlignment="1">
      <alignment vertical="center"/>
    </xf>
    <xf numFmtId="0" fontId="11" fillId="10" borderId="1" xfId="0" applyFont="1" applyFill="1" applyBorder="1" applyAlignment="1">
      <alignment vertical="center"/>
    </xf>
    <xf numFmtId="0" fontId="11" fillId="11" borderId="1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 shrinkToFit="1"/>
    </xf>
    <xf numFmtId="0" fontId="0" fillId="0" borderId="0" xfId="0" applyFont="1" applyAlignment="1">
      <alignment horizontal="center" vertical="center" wrapText="1" shrinkToFit="1"/>
    </xf>
    <xf numFmtId="0" fontId="14" fillId="0" borderId="0" xfId="0" applyFont="1" applyAlignment="1">
      <alignment horizontal="center" vertical="center" wrapText="1" shrinkToFit="1"/>
    </xf>
    <xf numFmtId="0" fontId="0" fillId="0" borderId="0" xfId="0" applyFont="1" applyAlignment="1">
      <alignment horizontal="left" vertical="center" wrapText="1" shrinkToFit="1"/>
    </xf>
    <xf numFmtId="0" fontId="0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left" vertical="center" wrapText="1" shrinkToFit="1"/>
    </xf>
    <xf numFmtId="0" fontId="0" fillId="3" borderId="1" xfId="0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4" fillId="4" borderId="1" xfId="0" applyFont="1" applyFill="1" applyBorder="1" applyAlignment="1">
      <alignment horizontal="center" vertical="center" wrapText="1" shrinkToFit="1"/>
    </xf>
    <xf numFmtId="0" fontId="14" fillId="4" borderId="1" xfId="0" applyFont="1" applyFill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horizontal="left" vertical="center" wrapText="1" shrinkToFit="1"/>
    </xf>
    <xf numFmtId="0" fontId="0" fillId="0" borderId="2" xfId="0" applyFont="1" applyBorder="1" applyAlignment="1">
      <alignment horizontal="center" vertical="center" wrapText="1" shrinkToFit="1"/>
    </xf>
    <xf numFmtId="0" fontId="0" fillId="0" borderId="3" xfId="0" applyFont="1" applyBorder="1" applyAlignment="1">
      <alignment horizontal="center" vertical="center" wrapText="1" shrinkToFit="1"/>
    </xf>
    <xf numFmtId="0" fontId="0" fillId="0" borderId="4" xfId="0" applyFont="1" applyBorder="1" applyAlignment="1">
      <alignment horizontal="center" vertical="center" wrapText="1" shrinkToFit="1"/>
    </xf>
    <xf numFmtId="0" fontId="0" fillId="4" borderId="1" xfId="0" applyFont="1" applyFill="1" applyBorder="1" applyAlignment="1">
      <alignment horizontal="center" vertical="center" wrapText="1" shrinkToFit="1"/>
    </xf>
    <xf numFmtId="0" fontId="5" fillId="8" borderId="1" xfId="0" applyFont="1" applyFill="1" applyBorder="1" applyAlignment="1">
      <alignment horizontal="center" vertical="center" wrapText="1" shrinkToFit="1"/>
    </xf>
    <xf numFmtId="176" fontId="14" fillId="8" borderId="1" xfId="0" applyNumberFormat="1" applyFont="1" applyFill="1" applyBorder="1" applyAlignment="1">
      <alignment horizontal="center" vertical="center" wrapText="1" shrinkToFit="1"/>
    </xf>
    <xf numFmtId="0" fontId="14" fillId="3" borderId="1" xfId="0" applyFont="1" applyFill="1" applyBorder="1" applyAlignment="1">
      <alignment horizontal="left" vertical="center" wrapText="1" shrinkToFit="1"/>
    </xf>
    <xf numFmtId="176" fontId="0" fillId="8" borderId="1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 shrinkToFit="1"/>
    </xf>
    <xf numFmtId="176" fontId="0" fillId="0" borderId="0" xfId="0" applyNumberFormat="1" applyFont="1" applyFill="1" applyAlignment="1">
      <alignment horizontal="center" vertical="center" wrapText="1" shrinkToFit="1"/>
    </xf>
    <xf numFmtId="0" fontId="14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219075</xdr:colOff>
      <xdr:row>0</xdr:row>
      <xdr:rowOff>67945</xdr:rowOff>
    </xdr:from>
    <xdr:to>
      <xdr:col>16</xdr:col>
      <xdr:colOff>200026</xdr:colOff>
      <xdr:row>14</xdr:row>
      <xdr:rowOff>375920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8910955" y="67945"/>
          <a:ext cx="5010150" cy="65506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P20"/>
  <sheetViews>
    <sheetView tabSelected="1" topLeftCell="H16" workbookViewId="0">
      <selection activeCell="N20" sqref="N20"/>
    </sheetView>
  </sheetViews>
  <sheetFormatPr defaultColWidth="8.88181818181818" defaultRowHeight="14"/>
  <cols>
    <col min="1" max="1" width="4.66363636363636" style="74" customWidth="1"/>
    <col min="2" max="2" width="4.55454545454545" style="74" customWidth="1"/>
    <col min="3" max="3" width="7.66363636363636" style="76" customWidth="1"/>
    <col min="4" max="4" width="10.3727272727273" style="74" customWidth="1"/>
    <col min="5" max="5" width="20.6636363636364" style="74" customWidth="1"/>
    <col min="6" max="6" width="13" style="74" customWidth="1"/>
    <col min="7" max="7" width="20.4454545454545" style="74" customWidth="1"/>
    <col min="8" max="8" width="15.5545454545455" style="74" customWidth="1"/>
    <col min="9" max="9" width="26.7727272727273" style="74" customWidth="1"/>
    <col min="10" max="10" width="10" style="74" customWidth="1"/>
    <col min="11" max="11" width="13.8818181818182" style="74" customWidth="1"/>
    <col min="12" max="12" width="13.3363636363636" style="74" customWidth="1"/>
    <col min="13" max="13" width="15" style="74" customWidth="1"/>
    <col min="14" max="14" width="13.4454545454545" style="74" customWidth="1"/>
    <col min="15" max="16323" width="8.88181818181818" style="74"/>
    <col min="16324" max="16384" width="8.88181818181818" style="77"/>
  </cols>
  <sheetData>
    <row r="1" ht="34.95" customHeight="1" spans="1:14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91" t="s">
        <v>1</v>
      </c>
      <c r="L1" s="91"/>
      <c r="M1" s="91"/>
      <c r="N1" s="91"/>
    </row>
    <row r="2" s="74" customFormat="1" ht="24" customHeight="1" spans="1:16370">
      <c r="A2" s="79" t="s">
        <v>2</v>
      </c>
      <c r="B2" s="8" t="s">
        <v>3</v>
      </c>
      <c r="C2" s="80" t="s">
        <v>4</v>
      </c>
      <c r="D2" s="79" t="s">
        <v>5</v>
      </c>
      <c r="E2" s="79"/>
      <c r="F2" s="79"/>
      <c r="G2" s="79"/>
      <c r="H2" s="79"/>
      <c r="I2" s="79"/>
      <c r="J2" s="79"/>
      <c r="K2" s="91" t="s">
        <v>6</v>
      </c>
      <c r="L2" s="91"/>
      <c r="M2" s="91"/>
      <c r="N2" s="91"/>
      <c r="XDS2" s="77"/>
      <c r="XDT2" s="77"/>
      <c r="XDU2" s="77"/>
      <c r="XDV2" s="77"/>
      <c r="XDW2" s="77"/>
      <c r="XDX2" s="77"/>
      <c r="XDY2" s="77"/>
      <c r="XDZ2" s="77"/>
      <c r="XEA2" s="77"/>
      <c r="XEB2" s="77"/>
      <c r="XEC2" s="77"/>
      <c r="XED2" s="77"/>
      <c r="XEE2" s="77"/>
      <c r="XEF2" s="77"/>
      <c r="XEG2" s="77"/>
      <c r="XEH2" s="77"/>
      <c r="XEI2" s="77"/>
      <c r="XEJ2" s="77"/>
      <c r="XEK2" s="77"/>
      <c r="XEL2" s="77"/>
      <c r="XEM2" s="77"/>
      <c r="XEN2" s="77"/>
      <c r="XEO2" s="77"/>
      <c r="XEP2" s="77"/>
    </row>
    <row r="3" s="74" customFormat="1" ht="51" customHeight="1" spans="1:16370">
      <c r="A3" s="79"/>
      <c r="B3" s="8"/>
      <c r="C3" s="80"/>
      <c r="D3" s="8" t="s">
        <v>7</v>
      </c>
      <c r="E3" s="81" t="s">
        <v>8</v>
      </c>
      <c r="F3" s="8" t="s">
        <v>7</v>
      </c>
      <c r="G3" s="81" t="s">
        <v>9</v>
      </c>
      <c r="H3" s="8" t="s">
        <v>7</v>
      </c>
      <c r="I3" s="81" t="s">
        <v>10</v>
      </c>
      <c r="J3" s="79" t="s">
        <v>11</v>
      </c>
      <c r="K3" s="91" t="s">
        <v>12</v>
      </c>
      <c r="L3" s="91" t="s">
        <v>13</v>
      </c>
      <c r="M3" s="91" t="s">
        <v>14</v>
      </c>
      <c r="N3" s="91" t="s">
        <v>15</v>
      </c>
      <c r="O3" s="74" t="s">
        <v>16</v>
      </c>
      <c r="XDS3" s="77"/>
      <c r="XDT3" s="77"/>
      <c r="XDU3" s="77"/>
      <c r="XDV3" s="77"/>
      <c r="XDW3" s="77"/>
      <c r="XDX3" s="77"/>
      <c r="XDY3" s="77"/>
      <c r="XDZ3" s="77"/>
      <c r="XEA3" s="77"/>
      <c r="XEB3" s="77"/>
      <c r="XEC3" s="77"/>
      <c r="XED3" s="77"/>
      <c r="XEE3" s="77"/>
      <c r="XEF3" s="77"/>
      <c r="XEG3" s="77"/>
      <c r="XEH3" s="77"/>
      <c r="XEI3" s="77"/>
      <c r="XEJ3" s="77"/>
      <c r="XEK3" s="77"/>
      <c r="XEL3" s="77"/>
      <c r="XEM3" s="77"/>
      <c r="XEN3" s="77"/>
      <c r="XEO3" s="77"/>
      <c r="XEP3" s="77"/>
    </row>
    <row r="4" s="75" customFormat="1" ht="79.2" customHeight="1" spans="1:16370">
      <c r="A4" s="82">
        <v>1</v>
      </c>
      <c r="B4" s="82" t="s">
        <v>17</v>
      </c>
      <c r="C4" s="82" t="s">
        <v>18</v>
      </c>
      <c r="D4" s="25"/>
      <c r="E4" s="83"/>
      <c r="F4" s="84">
        <v>25</v>
      </c>
      <c r="G4" s="84" t="s">
        <v>19</v>
      </c>
      <c r="H4" s="25"/>
      <c r="I4" s="83"/>
      <c r="J4" s="82"/>
      <c r="K4" s="92"/>
      <c r="L4" s="92">
        <v>87.3768</v>
      </c>
      <c r="M4" s="92"/>
      <c r="N4" s="92">
        <f>D4*K4+F4*L4+H4*M4</f>
        <v>2184.42</v>
      </c>
      <c r="XDS4" s="97"/>
      <c r="XDT4" s="97"/>
      <c r="XDU4" s="97"/>
      <c r="XDV4" s="97"/>
      <c r="XDW4" s="97"/>
      <c r="XDX4" s="97"/>
      <c r="XDY4" s="97"/>
      <c r="XDZ4" s="97"/>
      <c r="XEA4" s="97"/>
      <c r="XEB4" s="97"/>
      <c r="XEC4" s="97"/>
      <c r="XED4" s="97"/>
      <c r="XEE4" s="97"/>
      <c r="XEF4" s="97"/>
      <c r="XEG4" s="97"/>
      <c r="XEH4" s="97"/>
      <c r="XEI4" s="97"/>
      <c r="XEJ4" s="97"/>
      <c r="XEK4" s="97"/>
      <c r="XEL4" s="97"/>
      <c r="XEM4" s="97"/>
      <c r="XEN4" s="97"/>
      <c r="XEO4" s="97"/>
      <c r="XEP4" s="97"/>
    </row>
    <row r="5" s="75" customFormat="1" ht="81.6" customHeight="1" spans="1:16370">
      <c r="A5" s="82">
        <v>2</v>
      </c>
      <c r="B5" s="82" t="s">
        <v>17</v>
      </c>
      <c r="C5" s="82" t="s">
        <v>20</v>
      </c>
      <c r="D5" s="84">
        <v>9</v>
      </c>
      <c r="E5" s="85" t="s">
        <v>21</v>
      </c>
      <c r="F5" s="84">
        <v>13</v>
      </c>
      <c r="G5" s="85" t="s">
        <v>22</v>
      </c>
      <c r="H5" s="25"/>
      <c r="I5" s="93"/>
      <c r="J5" s="82"/>
      <c r="K5" s="92">
        <v>50.95</v>
      </c>
      <c r="L5" s="92">
        <v>67.538</v>
      </c>
      <c r="M5" s="92"/>
      <c r="N5" s="92">
        <f>D5*K5+F5*L5+H5*M5</f>
        <v>1336.544</v>
      </c>
      <c r="O5" s="75">
        <v>10</v>
      </c>
      <c r="XDS5" s="97"/>
      <c r="XDT5" s="97"/>
      <c r="XDU5" s="97"/>
      <c r="XDV5" s="97"/>
      <c r="XDW5" s="97"/>
      <c r="XDX5" s="97"/>
      <c r="XDY5" s="97"/>
      <c r="XDZ5" s="97"/>
      <c r="XEA5" s="97"/>
      <c r="XEB5" s="97"/>
      <c r="XEC5" s="97"/>
      <c r="XED5" s="97"/>
      <c r="XEE5" s="97"/>
      <c r="XEF5" s="97"/>
      <c r="XEG5" s="97"/>
      <c r="XEH5" s="97"/>
      <c r="XEI5" s="97"/>
      <c r="XEJ5" s="97"/>
      <c r="XEK5" s="97"/>
      <c r="XEL5" s="97"/>
      <c r="XEM5" s="97"/>
      <c r="XEN5" s="97"/>
      <c r="XEO5" s="97"/>
      <c r="XEP5" s="97"/>
    </row>
    <row r="6" s="75" customFormat="1" ht="66.6" customHeight="1" spans="1:16370">
      <c r="A6" s="82">
        <v>3</v>
      </c>
      <c r="B6" s="82" t="s">
        <v>17</v>
      </c>
      <c r="C6" s="82" t="s">
        <v>23</v>
      </c>
      <c r="D6" s="84">
        <v>11</v>
      </c>
      <c r="E6" s="85" t="s">
        <v>24</v>
      </c>
      <c r="F6" s="84">
        <v>3</v>
      </c>
      <c r="G6" s="85" t="s">
        <v>25</v>
      </c>
      <c r="H6" s="25"/>
      <c r="I6" s="93"/>
      <c r="J6" s="82"/>
      <c r="K6" s="92">
        <v>50.95</v>
      </c>
      <c r="L6" s="92">
        <v>67.538</v>
      </c>
      <c r="M6" s="92"/>
      <c r="N6" s="92">
        <f t="shared" ref="N6:N16" si="0">D6*K6+F6*L6+H6*M6</f>
        <v>763.064</v>
      </c>
      <c r="O6" s="75">
        <v>12</v>
      </c>
      <c r="XDS6" s="97"/>
      <c r="XDT6" s="97"/>
      <c r="XDU6" s="97"/>
      <c r="XDV6" s="97"/>
      <c r="XDW6" s="97"/>
      <c r="XDX6" s="97"/>
      <c r="XDY6" s="97"/>
      <c r="XDZ6" s="97"/>
      <c r="XEA6" s="97"/>
      <c r="XEB6" s="97"/>
      <c r="XEC6" s="97"/>
      <c r="XED6" s="97"/>
      <c r="XEE6" s="97"/>
      <c r="XEF6" s="97"/>
      <c r="XEG6" s="97"/>
      <c r="XEH6" s="97"/>
      <c r="XEI6" s="97"/>
      <c r="XEJ6" s="97"/>
      <c r="XEK6" s="97"/>
      <c r="XEL6" s="97"/>
      <c r="XEM6" s="97"/>
      <c r="XEN6" s="97"/>
      <c r="XEO6" s="97"/>
      <c r="XEP6" s="97"/>
    </row>
    <row r="7" s="75" customFormat="1" ht="28.95" customHeight="1" spans="1:16370">
      <c r="A7" s="82">
        <v>4</v>
      </c>
      <c r="B7" s="82" t="s">
        <v>17</v>
      </c>
      <c r="C7" s="82" t="s">
        <v>26</v>
      </c>
      <c r="D7" s="25"/>
      <c r="E7" s="83"/>
      <c r="F7" s="25"/>
      <c r="G7" s="83"/>
      <c r="H7" s="25"/>
      <c r="I7" s="83"/>
      <c r="J7" s="82"/>
      <c r="K7" s="92"/>
      <c r="L7" s="92"/>
      <c r="M7" s="92"/>
      <c r="N7" s="92">
        <f t="shared" si="0"/>
        <v>0</v>
      </c>
      <c r="XDS7" s="97"/>
      <c r="XDT7" s="97"/>
      <c r="XDU7" s="97"/>
      <c r="XDV7" s="97"/>
      <c r="XDW7" s="97"/>
      <c r="XDX7" s="97"/>
      <c r="XDY7" s="97"/>
      <c r="XDZ7" s="97"/>
      <c r="XEA7" s="97"/>
      <c r="XEB7" s="97"/>
      <c r="XEC7" s="97"/>
      <c r="XED7" s="97"/>
      <c r="XEE7" s="97"/>
      <c r="XEF7" s="97"/>
      <c r="XEG7" s="97"/>
      <c r="XEH7" s="97"/>
      <c r="XEI7" s="97"/>
      <c r="XEJ7" s="97"/>
      <c r="XEK7" s="97"/>
      <c r="XEL7" s="97"/>
      <c r="XEM7" s="97"/>
      <c r="XEN7" s="97"/>
      <c r="XEO7" s="97"/>
      <c r="XEP7" s="97"/>
    </row>
    <row r="8" s="75" customFormat="1" ht="82.8" customHeight="1" spans="1:16370">
      <c r="A8" s="82">
        <v>5</v>
      </c>
      <c r="B8" s="82" t="s">
        <v>17</v>
      </c>
      <c r="C8" s="82" t="s">
        <v>27</v>
      </c>
      <c r="D8" s="84">
        <v>11</v>
      </c>
      <c r="E8" s="85" t="s">
        <v>28</v>
      </c>
      <c r="F8" s="84">
        <v>7</v>
      </c>
      <c r="G8" s="85" t="s">
        <v>29</v>
      </c>
      <c r="H8" s="25"/>
      <c r="I8" s="93"/>
      <c r="J8" s="82"/>
      <c r="K8" s="92">
        <v>50.95</v>
      </c>
      <c r="L8" s="92">
        <v>67.538</v>
      </c>
      <c r="M8" s="92"/>
      <c r="N8" s="92">
        <f t="shared" si="0"/>
        <v>1033.216</v>
      </c>
      <c r="O8" s="75">
        <v>15</v>
      </c>
      <c r="XDS8" s="97"/>
      <c r="XDT8" s="97"/>
      <c r="XDU8" s="97"/>
      <c r="XDV8" s="97"/>
      <c r="XDW8" s="97"/>
      <c r="XDX8" s="97"/>
      <c r="XDY8" s="97"/>
      <c r="XDZ8" s="97"/>
      <c r="XEA8" s="97"/>
      <c r="XEB8" s="97"/>
      <c r="XEC8" s="97"/>
      <c r="XED8" s="97"/>
      <c r="XEE8" s="97"/>
      <c r="XEF8" s="97"/>
      <c r="XEG8" s="97"/>
      <c r="XEH8" s="97"/>
      <c r="XEI8" s="97"/>
      <c r="XEJ8" s="97"/>
      <c r="XEK8" s="97"/>
      <c r="XEL8" s="97"/>
      <c r="XEM8" s="97"/>
      <c r="XEN8" s="97"/>
      <c r="XEO8" s="97"/>
      <c r="XEP8" s="97"/>
    </row>
    <row r="9" s="75" customFormat="1" ht="30" customHeight="1" spans="1:16370">
      <c r="A9" s="82">
        <v>6</v>
      </c>
      <c r="B9" s="82" t="s">
        <v>17</v>
      </c>
      <c r="C9" s="82" t="s">
        <v>30</v>
      </c>
      <c r="D9" s="25"/>
      <c r="E9" s="83"/>
      <c r="F9" s="25"/>
      <c r="G9" s="83"/>
      <c r="H9" s="25"/>
      <c r="I9" s="83"/>
      <c r="J9" s="82"/>
      <c r="K9" s="92"/>
      <c r="L9" s="92"/>
      <c r="M9" s="92"/>
      <c r="N9" s="92">
        <f t="shared" si="0"/>
        <v>0</v>
      </c>
      <c r="XDS9" s="97"/>
      <c r="XDT9" s="97"/>
      <c r="XDU9" s="97"/>
      <c r="XDV9" s="97"/>
      <c r="XDW9" s="97"/>
      <c r="XDX9" s="97"/>
      <c r="XDY9" s="97"/>
      <c r="XDZ9" s="97"/>
      <c r="XEA9" s="97"/>
      <c r="XEB9" s="97"/>
      <c r="XEC9" s="97"/>
      <c r="XED9" s="97"/>
      <c r="XEE9" s="97"/>
      <c r="XEF9" s="97"/>
      <c r="XEG9" s="97"/>
      <c r="XEH9" s="97"/>
      <c r="XEI9" s="97"/>
      <c r="XEJ9" s="97"/>
      <c r="XEK9" s="97"/>
      <c r="XEL9" s="97"/>
      <c r="XEM9" s="97"/>
      <c r="XEN9" s="97"/>
      <c r="XEO9" s="97"/>
      <c r="XEP9" s="97"/>
    </row>
    <row r="10" s="75" customFormat="1" ht="30" customHeight="1" spans="1:16370">
      <c r="A10" s="82">
        <v>7</v>
      </c>
      <c r="B10" s="82" t="s">
        <v>17</v>
      </c>
      <c r="C10" s="82" t="s">
        <v>31</v>
      </c>
      <c r="D10" s="84">
        <v>4</v>
      </c>
      <c r="E10" s="85" t="s">
        <v>32</v>
      </c>
      <c r="F10" s="84">
        <v>1</v>
      </c>
      <c r="G10" s="85" t="s">
        <v>33</v>
      </c>
      <c r="H10" s="25"/>
      <c r="I10" s="93"/>
      <c r="J10" s="82"/>
      <c r="K10" s="92">
        <v>50.95</v>
      </c>
      <c r="L10" s="92">
        <v>67.538</v>
      </c>
      <c r="M10" s="92"/>
      <c r="N10" s="92">
        <f t="shared" si="0"/>
        <v>271.338</v>
      </c>
      <c r="O10" s="75">
        <v>5</v>
      </c>
      <c r="XDS10" s="97"/>
      <c r="XDT10" s="97"/>
      <c r="XDU10" s="97"/>
      <c r="XDV10" s="97"/>
      <c r="XDW10" s="97"/>
      <c r="XDX10" s="97"/>
      <c r="XDY10" s="97"/>
      <c r="XDZ10" s="97"/>
      <c r="XEA10" s="97"/>
      <c r="XEB10" s="97"/>
      <c r="XEC10" s="97"/>
      <c r="XED10" s="97"/>
      <c r="XEE10" s="97"/>
      <c r="XEF10" s="97"/>
      <c r="XEG10" s="97"/>
      <c r="XEH10" s="97"/>
      <c r="XEI10" s="97"/>
      <c r="XEJ10" s="97"/>
      <c r="XEK10" s="97"/>
      <c r="XEL10" s="97"/>
      <c r="XEM10" s="97"/>
      <c r="XEN10" s="97"/>
      <c r="XEO10" s="97"/>
      <c r="XEP10" s="97"/>
    </row>
    <row r="11" s="75" customFormat="1" ht="30" customHeight="1" spans="1:16370">
      <c r="A11" s="82">
        <v>8</v>
      </c>
      <c r="B11" s="82" t="s">
        <v>17</v>
      </c>
      <c r="C11" s="82" t="s">
        <v>34</v>
      </c>
      <c r="D11" s="86"/>
      <c r="E11" s="83"/>
      <c r="F11" s="25"/>
      <c r="G11" s="83"/>
      <c r="H11" s="25"/>
      <c r="I11" s="83"/>
      <c r="J11" s="82"/>
      <c r="K11" s="92"/>
      <c r="L11" s="92"/>
      <c r="M11" s="92"/>
      <c r="N11" s="92">
        <f t="shared" si="0"/>
        <v>0</v>
      </c>
      <c r="XDS11" s="97"/>
      <c r="XDT11" s="97"/>
      <c r="XDU11" s="97"/>
      <c r="XDV11" s="97"/>
      <c r="XDW11" s="97"/>
      <c r="XDX11" s="97"/>
      <c r="XDY11" s="97"/>
      <c r="XDZ11" s="97"/>
      <c r="XEA11" s="97"/>
      <c r="XEB11" s="97"/>
      <c r="XEC11" s="97"/>
      <c r="XED11" s="97"/>
      <c r="XEE11" s="97"/>
      <c r="XEF11" s="97"/>
      <c r="XEG11" s="97"/>
      <c r="XEH11" s="97"/>
      <c r="XEI11" s="97"/>
      <c r="XEJ11" s="97"/>
      <c r="XEK11" s="97"/>
      <c r="XEL11" s="97"/>
      <c r="XEM11" s="97"/>
      <c r="XEN11" s="97"/>
      <c r="XEO11" s="97"/>
      <c r="XEP11" s="97"/>
    </row>
    <row r="12" s="75" customFormat="1" ht="64.95" customHeight="1" spans="1:16370">
      <c r="A12" s="82">
        <v>9</v>
      </c>
      <c r="B12" s="82" t="s">
        <v>17</v>
      </c>
      <c r="C12" s="82" t="s">
        <v>35</v>
      </c>
      <c r="D12" s="86"/>
      <c r="E12" s="83"/>
      <c r="F12" s="84">
        <v>18</v>
      </c>
      <c r="G12" s="84" t="s">
        <v>36</v>
      </c>
      <c r="H12" s="25"/>
      <c r="I12" s="83"/>
      <c r="J12" s="82"/>
      <c r="K12" s="92"/>
      <c r="L12" s="92">
        <v>87.7324</v>
      </c>
      <c r="M12" s="92"/>
      <c r="N12" s="92">
        <f t="shared" si="0"/>
        <v>1579.1832</v>
      </c>
      <c r="XDS12" s="97"/>
      <c r="XDT12" s="97"/>
      <c r="XDU12" s="97"/>
      <c r="XDV12" s="97"/>
      <c r="XDW12" s="97"/>
      <c r="XDX12" s="97"/>
      <c r="XDY12" s="97"/>
      <c r="XDZ12" s="97"/>
      <c r="XEA12" s="97"/>
      <c r="XEB12" s="97"/>
      <c r="XEC12" s="97"/>
      <c r="XED12" s="97"/>
      <c r="XEE12" s="97"/>
      <c r="XEF12" s="97"/>
      <c r="XEG12" s="97"/>
      <c r="XEH12" s="97"/>
      <c r="XEI12" s="97"/>
      <c r="XEJ12" s="97"/>
      <c r="XEK12" s="97"/>
      <c r="XEL12" s="97"/>
      <c r="XEM12" s="97"/>
      <c r="XEN12" s="97"/>
      <c r="XEO12" s="97"/>
      <c r="XEP12" s="97"/>
    </row>
    <row r="13" s="75" customFormat="1" ht="33.6" customHeight="1" spans="1:16370">
      <c r="A13" s="82">
        <v>10</v>
      </c>
      <c r="B13" s="82" t="s">
        <v>17</v>
      </c>
      <c r="C13" s="82" t="s">
        <v>37</v>
      </c>
      <c r="D13" s="86"/>
      <c r="E13" s="83"/>
      <c r="F13" s="25"/>
      <c r="G13" s="83"/>
      <c r="H13" s="84">
        <v>6</v>
      </c>
      <c r="I13" s="84" t="s">
        <v>38</v>
      </c>
      <c r="J13" s="82"/>
      <c r="K13" s="92"/>
      <c r="L13" s="92"/>
      <c r="M13" s="92">
        <v>86.9558</v>
      </c>
      <c r="N13" s="92">
        <f t="shared" si="0"/>
        <v>521.7348</v>
      </c>
      <c r="XDS13" s="97"/>
      <c r="XDT13" s="97"/>
      <c r="XDU13" s="97"/>
      <c r="XDV13" s="97"/>
      <c r="XDW13" s="97"/>
      <c r="XDX13" s="97"/>
      <c r="XDY13" s="97"/>
      <c r="XDZ13" s="97"/>
      <c r="XEA13" s="97"/>
      <c r="XEB13" s="97"/>
      <c r="XEC13" s="97"/>
      <c r="XED13" s="97"/>
      <c r="XEE13" s="97"/>
      <c r="XEF13" s="97"/>
      <c r="XEG13" s="97"/>
      <c r="XEH13" s="97"/>
      <c r="XEI13" s="97"/>
      <c r="XEJ13" s="97"/>
      <c r="XEK13" s="97"/>
      <c r="XEL13" s="97"/>
      <c r="XEM13" s="97"/>
      <c r="XEN13" s="97"/>
      <c r="XEO13" s="97"/>
      <c r="XEP13" s="97"/>
    </row>
    <row r="14" s="75" customFormat="1" ht="40.2" customHeight="1" spans="1:16370">
      <c r="A14" s="82">
        <v>11</v>
      </c>
      <c r="B14" s="82" t="s">
        <v>17</v>
      </c>
      <c r="C14" s="82" t="s">
        <v>39</v>
      </c>
      <c r="D14" s="86"/>
      <c r="E14" s="83"/>
      <c r="F14" s="25"/>
      <c r="G14" s="83"/>
      <c r="H14" s="84">
        <v>27</v>
      </c>
      <c r="I14" s="84" t="s">
        <v>40</v>
      </c>
      <c r="J14" s="82"/>
      <c r="K14" s="92"/>
      <c r="L14" s="92"/>
      <c r="M14" s="92">
        <v>86.9558</v>
      </c>
      <c r="N14" s="92">
        <f t="shared" si="0"/>
        <v>2347.8066</v>
      </c>
      <c r="XDS14" s="97"/>
      <c r="XDT14" s="97"/>
      <c r="XDU14" s="97"/>
      <c r="XDV14" s="97"/>
      <c r="XDW14" s="97"/>
      <c r="XDX14" s="97"/>
      <c r="XDY14" s="97"/>
      <c r="XDZ14" s="97"/>
      <c r="XEA14" s="97"/>
      <c r="XEB14" s="97"/>
      <c r="XEC14" s="97"/>
      <c r="XED14" s="97"/>
      <c r="XEE14" s="97"/>
      <c r="XEF14" s="97"/>
      <c r="XEG14" s="97"/>
      <c r="XEH14" s="97"/>
      <c r="XEI14" s="97"/>
      <c r="XEJ14" s="97"/>
      <c r="XEK14" s="97"/>
      <c r="XEL14" s="97"/>
      <c r="XEM14" s="97"/>
      <c r="XEN14" s="97"/>
      <c r="XEO14" s="97"/>
      <c r="XEP14" s="97"/>
    </row>
    <row r="15" s="75" customFormat="1" ht="127.05" customHeight="1" spans="1:16370">
      <c r="A15" s="82">
        <v>12</v>
      </c>
      <c r="B15" s="82" t="s">
        <v>17</v>
      </c>
      <c r="C15" s="82" t="s">
        <v>41</v>
      </c>
      <c r="D15" s="86"/>
      <c r="E15" s="83"/>
      <c r="F15" s="25"/>
      <c r="G15" s="83"/>
      <c r="H15" s="84">
        <v>50</v>
      </c>
      <c r="I15" s="84" t="s">
        <v>42</v>
      </c>
      <c r="J15" s="82"/>
      <c r="K15" s="92"/>
      <c r="L15" s="92"/>
      <c r="M15" s="92">
        <v>84.0628</v>
      </c>
      <c r="N15" s="92">
        <f t="shared" si="0"/>
        <v>4203.14</v>
      </c>
      <c r="XDS15" s="97"/>
      <c r="XDT15" s="97"/>
      <c r="XDU15" s="97"/>
      <c r="XDV15" s="97"/>
      <c r="XDW15" s="97"/>
      <c r="XDX15" s="97"/>
      <c r="XDY15" s="97"/>
      <c r="XDZ15" s="97"/>
      <c r="XEA15" s="97"/>
      <c r="XEB15" s="97"/>
      <c r="XEC15" s="97"/>
      <c r="XED15" s="97"/>
      <c r="XEE15" s="97"/>
      <c r="XEF15" s="97"/>
      <c r="XEG15" s="97"/>
      <c r="XEH15" s="97"/>
      <c r="XEI15" s="97"/>
      <c r="XEJ15" s="97"/>
      <c r="XEK15" s="97"/>
      <c r="XEL15" s="97"/>
      <c r="XEM15" s="97"/>
      <c r="XEN15" s="97"/>
      <c r="XEO15" s="97"/>
      <c r="XEP15" s="97"/>
    </row>
    <row r="16" s="75" customFormat="1" ht="63" customHeight="1" spans="1:16370">
      <c r="A16" s="82">
        <v>13</v>
      </c>
      <c r="B16" s="82" t="s">
        <v>17</v>
      </c>
      <c r="C16" s="82" t="s">
        <v>43</v>
      </c>
      <c r="D16" s="86"/>
      <c r="E16" s="83"/>
      <c r="F16" s="84">
        <v>1</v>
      </c>
      <c r="G16" s="84">
        <v>120</v>
      </c>
      <c r="H16" s="84">
        <v>16</v>
      </c>
      <c r="I16" s="84" t="s">
        <v>44</v>
      </c>
      <c r="J16" s="82"/>
      <c r="K16" s="92"/>
      <c r="L16" s="92">
        <v>80.61</v>
      </c>
      <c r="M16" s="92">
        <v>84.0623</v>
      </c>
      <c r="N16" s="92">
        <f t="shared" si="0"/>
        <v>1425.6068</v>
      </c>
      <c r="XDS16" s="97"/>
      <c r="XDT16" s="97"/>
      <c r="XDU16" s="97"/>
      <c r="XDV16" s="97"/>
      <c r="XDW16" s="97"/>
      <c r="XDX16" s="97"/>
      <c r="XDY16" s="97"/>
      <c r="XDZ16" s="97"/>
      <c r="XEA16" s="97"/>
      <c r="XEB16" s="97"/>
      <c r="XEC16" s="97"/>
      <c r="XED16" s="97"/>
      <c r="XEE16" s="97"/>
      <c r="XEF16" s="97"/>
      <c r="XEG16" s="97"/>
      <c r="XEH16" s="97"/>
      <c r="XEI16" s="97"/>
      <c r="XEJ16" s="97"/>
      <c r="XEK16" s="97"/>
      <c r="XEL16" s="97"/>
      <c r="XEM16" s="97"/>
      <c r="XEN16" s="97"/>
      <c r="XEO16" s="97"/>
      <c r="XEP16" s="97"/>
    </row>
    <row r="17" s="75" customFormat="1" ht="30" customHeight="1" spans="1:16370">
      <c r="A17" s="82">
        <v>14</v>
      </c>
      <c r="B17" s="82" t="s">
        <v>17</v>
      </c>
      <c r="C17" s="82" t="s">
        <v>45</v>
      </c>
      <c r="D17" s="86"/>
      <c r="E17" s="83"/>
      <c r="F17" s="25"/>
      <c r="G17" s="83"/>
      <c r="H17" s="25"/>
      <c r="I17" s="83"/>
      <c r="J17" s="82"/>
      <c r="K17" s="92"/>
      <c r="L17" s="92"/>
      <c r="M17" s="92"/>
      <c r="N17" s="92">
        <f>42*(10.5*3.1-0.8*2.4*6+4.7)</f>
        <v>1080.66</v>
      </c>
      <c r="XDS17" s="97"/>
      <c r="XDT17" s="97"/>
      <c r="XDU17" s="97"/>
      <c r="XDV17" s="97"/>
      <c r="XDW17" s="97"/>
      <c r="XDX17" s="97"/>
      <c r="XDY17" s="97"/>
      <c r="XDZ17" s="97"/>
      <c r="XEA17" s="97"/>
      <c r="XEB17" s="97"/>
      <c r="XEC17" s="97"/>
      <c r="XED17" s="97"/>
      <c r="XEE17" s="97"/>
      <c r="XEF17" s="97"/>
      <c r="XEG17" s="97"/>
      <c r="XEH17" s="97"/>
      <c r="XEI17" s="97"/>
      <c r="XEJ17" s="97"/>
      <c r="XEK17" s="97"/>
      <c r="XEL17" s="97"/>
      <c r="XEM17" s="97"/>
      <c r="XEN17" s="97"/>
      <c r="XEO17" s="97"/>
      <c r="XEP17" s="97"/>
    </row>
    <row r="18" s="74" customFormat="1" ht="28.95" customHeight="1" spans="1:16370">
      <c r="A18" s="87" t="s">
        <v>46</v>
      </c>
      <c r="B18" s="88"/>
      <c r="C18" s="89"/>
      <c r="D18" s="90">
        <f>SUM(D4:D17)</f>
        <v>35</v>
      </c>
      <c r="E18" s="79"/>
      <c r="F18" s="90">
        <f>SUM(F4:F17)</f>
        <v>68</v>
      </c>
      <c r="G18" s="79"/>
      <c r="H18" s="90">
        <f>SUM(H4:H17)</f>
        <v>99</v>
      </c>
      <c r="I18" s="79"/>
      <c r="J18" s="79"/>
      <c r="K18" s="94"/>
      <c r="L18" s="94"/>
      <c r="M18" s="94"/>
      <c r="N18" s="94">
        <f>SUM(N4:N17)</f>
        <v>16746.7134</v>
      </c>
      <c r="XDS18" s="77"/>
      <c r="XDT18" s="77"/>
      <c r="XDU18" s="77"/>
      <c r="XDV18" s="77"/>
      <c r="XDW18" s="77"/>
      <c r="XDX18" s="77"/>
      <c r="XDY18" s="77"/>
      <c r="XDZ18" s="77"/>
      <c r="XEA18" s="77"/>
      <c r="XEB18" s="77"/>
      <c r="XEC18" s="77"/>
      <c r="XED18" s="77"/>
      <c r="XEE18" s="77"/>
      <c r="XEF18" s="77"/>
      <c r="XEG18" s="77"/>
      <c r="XEH18" s="77"/>
      <c r="XEI18" s="77"/>
      <c r="XEJ18" s="77"/>
      <c r="XEK18" s="77"/>
      <c r="XEL18" s="77"/>
      <c r="XEM18" s="77"/>
      <c r="XEN18" s="77"/>
      <c r="XEO18" s="77"/>
      <c r="XEP18" s="77"/>
    </row>
    <row r="19" ht="23" customHeight="1" spans="1:14">
      <c r="A19" s="74" t="s">
        <v>47</v>
      </c>
      <c r="C19" s="74"/>
      <c r="M19" s="95"/>
      <c r="N19" s="96"/>
    </row>
    <row r="20" ht="60" customHeight="1" spans="1:10">
      <c r="A20" s="76" t="s">
        <v>48</v>
      </c>
      <c r="B20" s="76"/>
      <c r="C20" s="76"/>
      <c r="D20" s="76"/>
      <c r="E20" s="76"/>
      <c r="F20" s="74"/>
      <c r="G20" s="76"/>
      <c r="H20" s="74"/>
      <c r="I20" s="76"/>
      <c r="J20" s="76"/>
    </row>
  </sheetData>
  <mergeCells count="10">
    <mergeCell ref="A1:J1"/>
    <mergeCell ref="K1:N1"/>
    <mergeCell ref="D2:J2"/>
    <mergeCell ref="K2:N2"/>
    <mergeCell ref="A18:C18"/>
    <mergeCell ref="A19:I19"/>
    <mergeCell ref="A20:J20"/>
    <mergeCell ref="A2:A3"/>
    <mergeCell ref="B2:B3"/>
    <mergeCell ref="C2:C3"/>
  </mergeCells>
  <pageMargins left="0.26" right="0.22" top="0.53" bottom="0.314583333333333" header="0.5" footer="0.2361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X17"/>
  <sheetViews>
    <sheetView topLeftCell="E1" workbookViewId="0">
      <pane ySplit="3" topLeftCell="A13" activePane="bottomLeft" state="frozen"/>
      <selection/>
      <selection pane="bottomLeft" activeCell="R17" sqref="R17"/>
    </sheetView>
  </sheetViews>
  <sheetFormatPr defaultColWidth="9" defaultRowHeight="15"/>
  <cols>
    <col min="1" max="1" width="7.25454545454545" style="20" customWidth="1"/>
    <col min="2" max="2" width="7.87272727272727" style="20" customWidth="1"/>
    <col min="3" max="3" width="6.87272727272727" style="20" customWidth="1"/>
    <col min="4" max="4" width="7.62727272727273" style="20" customWidth="1"/>
    <col min="5" max="5" width="31.2545454545455" style="20" customWidth="1"/>
    <col min="6" max="6" width="7.5" style="20" customWidth="1"/>
    <col min="7" max="7" width="7.25454545454545" style="20" customWidth="1"/>
    <col min="8" max="8" width="7.37272727272727" style="18" customWidth="1"/>
    <col min="9" max="9" width="7" style="20" customWidth="1"/>
    <col min="10" max="10" width="7.12727272727273" style="20" customWidth="1"/>
    <col min="11" max="11" width="6.87272727272727" style="20" customWidth="1"/>
    <col min="12" max="12" width="6.37272727272727" style="20" customWidth="1"/>
    <col min="13" max="13" width="7.25454545454545" style="20" customWidth="1"/>
    <col min="14" max="14" width="6.25454545454545" style="20" customWidth="1"/>
    <col min="15" max="15" width="5.87272727272727" style="20" customWidth="1"/>
    <col min="16" max="16" width="8.12727272727273" style="20" customWidth="1"/>
    <col min="17" max="17" width="26.6636363636364" style="20" customWidth="1"/>
    <col min="18" max="18" width="11.5" style="20" customWidth="1"/>
    <col min="19" max="19" width="7.37272727272727" style="20" customWidth="1"/>
    <col min="20" max="20" width="7" style="20" customWidth="1"/>
    <col min="21" max="21" width="9.25454545454545" style="20" customWidth="1"/>
    <col min="22" max="16363" width="9" style="20"/>
    <col min="16364" max="16384" width="9" style="21"/>
  </cols>
  <sheetData>
    <row r="1" ht="23" customHeight="1" spans="1:24">
      <c r="A1" s="22" t="s">
        <v>49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48"/>
      <c r="R1" s="49" t="s">
        <v>50</v>
      </c>
      <c r="S1" s="50"/>
      <c r="T1" s="50"/>
      <c r="U1" s="50"/>
      <c r="V1" s="50"/>
      <c r="W1" s="50"/>
      <c r="X1" s="51"/>
    </row>
    <row r="2" ht="40.95" customHeight="1" spans="1:24">
      <c r="A2" s="24" t="s">
        <v>2</v>
      </c>
      <c r="B2" s="24" t="s">
        <v>3</v>
      </c>
      <c r="C2" s="25" t="s">
        <v>51</v>
      </c>
      <c r="D2" s="26" t="s">
        <v>52</v>
      </c>
      <c r="E2" s="26"/>
      <c r="F2" s="26"/>
      <c r="G2" s="26"/>
      <c r="H2" s="26"/>
      <c r="I2" s="26"/>
      <c r="J2" s="42" t="s">
        <v>53</v>
      </c>
      <c r="K2" s="42"/>
      <c r="L2" s="43" t="s">
        <v>54</v>
      </c>
      <c r="M2" s="43"/>
      <c r="N2" s="43"/>
      <c r="O2" s="43"/>
      <c r="P2" s="43"/>
      <c r="Q2" s="43"/>
      <c r="R2" s="52" t="s">
        <v>55</v>
      </c>
      <c r="S2" s="53" t="s">
        <v>56</v>
      </c>
      <c r="T2" s="53"/>
      <c r="U2" s="53"/>
      <c r="V2" s="54" t="s">
        <v>57</v>
      </c>
      <c r="W2" s="54"/>
      <c r="X2" s="54"/>
    </row>
    <row r="3" s="18" customFormat="1" ht="40.05" customHeight="1" spans="1:24">
      <c r="A3" s="24"/>
      <c r="B3" s="24"/>
      <c r="C3" s="25"/>
      <c r="D3" s="27" t="s">
        <v>58</v>
      </c>
      <c r="E3" s="24" t="s">
        <v>59</v>
      </c>
      <c r="F3" s="27" t="s">
        <v>60</v>
      </c>
      <c r="G3" s="24" t="s">
        <v>59</v>
      </c>
      <c r="H3" s="24" t="s">
        <v>61</v>
      </c>
      <c r="I3" s="24" t="s">
        <v>59</v>
      </c>
      <c r="J3" s="27" t="s">
        <v>58</v>
      </c>
      <c r="K3" s="24" t="s">
        <v>59</v>
      </c>
      <c r="L3" s="27" t="s">
        <v>58</v>
      </c>
      <c r="M3" s="24" t="s">
        <v>59</v>
      </c>
      <c r="N3" s="27" t="s">
        <v>60</v>
      </c>
      <c r="O3" s="24" t="s">
        <v>59</v>
      </c>
      <c r="P3" s="24" t="s">
        <v>61</v>
      </c>
      <c r="Q3" s="24" t="s">
        <v>59</v>
      </c>
      <c r="R3" s="52" t="s">
        <v>62</v>
      </c>
      <c r="S3" s="53" t="s">
        <v>62</v>
      </c>
      <c r="T3" s="53" t="s">
        <v>63</v>
      </c>
      <c r="U3" s="53" t="s">
        <v>64</v>
      </c>
      <c r="V3" s="54" t="s">
        <v>62</v>
      </c>
      <c r="W3" s="54" t="s">
        <v>63</v>
      </c>
      <c r="X3" s="54" t="s">
        <v>64</v>
      </c>
    </row>
    <row r="4" s="19" customFormat="1" ht="68" customHeight="1" spans="1:24">
      <c r="A4" s="28">
        <v>1</v>
      </c>
      <c r="B4" s="28" t="s">
        <v>65</v>
      </c>
      <c r="C4" s="8" t="s">
        <v>18</v>
      </c>
      <c r="D4" s="29">
        <v>25</v>
      </c>
      <c r="E4" s="30" t="s">
        <v>66</v>
      </c>
      <c r="F4" s="31"/>
      <c r="G4" s="32"/>
      <c r="H4" s="31"/>
      <c r="I4" s="32"/>
      <c r="J4" s="31"/>
      <c r="K4" s="31"/>
      <c r="L4" s="31"/>
      <c r="M4" s="31"/>
      <c r="N4" s="31"/>
      <c r="O4" s="31"/>
      <c r="P4" s="44">
        <v>25</v>
      </c>
      <c r="Q4" s="55" t="s">
        <v>67</v>
      </c>
      <c r="R4" s="56">
        <f>D4*0.97*2.06</f>
        <v>49.955</v>
      </c>
      <c r="S4" s="57"/>
      <c r="T4" s="58"/>
      <c r="U4" s="59">
        <f>P4*0.752*2.086</f>
        <v>39.2168</v>
      </c>
      <c r="V4" s="60"/>
      <c r="W4" s="60"/>
      <c r="X4" s="60"/>
    </row>
    <row r="5" s="19" customFormat="1" ht="25" customHeight="1" spans="1:24">
      <c r="A5" s="28">
        <v>2</v>
      </c>
      <c r="B5" s="28" t="s">
        <v>65</v>
      </c>
      <c r="C5" s="8" t="s">
        <v>20</v>
      </c>
      <c r="D5" s="31"/>
      <c r="E5" s="31"/>
      <c r="F5" s="31"/>
      <c r="G5" s="31"/>
      <c r="H5" s="31"/>
      <c r="I5" s="31"/>
      <c r="J5" s="31"/>
      <c r="K5" s="45" t="s">
        <v>68</v>
      </c>
      <c r="L5" s="31"/>
      <c r="M5" s="31"/>
      <c r="N5" s="31"/>
      <c r="O5" s="31"/>
      <c r="P5" s="31"/>
      <c r="Q5" s="31"/>
      <c r="R5" s="61"/>
      <c r="S5" s="57"/>
      <c r="T5" s="58"/>
      <c r="U5" s="62"/>
      <c r="V5" s="60"/>
      <c r="W5" s="60"/>
      <c r="X5" s="60"/>
    </row>
    <row r="6" s="19" customFormat="1" ht="28" customHeight="1" spans="1:24">
      <c r="A6" s="28">
        <v>3</v>
      </c>
      <c r="B6" s="28" t="s">
        <v>65</v>
      </c>
      <c r="C6" s="8" t="s">
        <v>23</v>
      </c>
      <c r="D6" s="31"/>
      <c r="E6" s="31"/>
      <c r="F6" s="31"/>
      <c r="G6" s="31"/>
      <c r="H6" s="31"/>
      <c r="I6" s="32"/>
      <c r="J6" s="31"/>
      <c r="K6" s="31"/>
      <c r="L6" s="31"/>
      <c r="M6" s="31"/>
      <c r="N6" s="31"/>
      <c r="O6" s="31"/>
      <c r="P6" s="44">
        <v>3</v>
      </c>
      <c r="Q6" s="55" t="s">
        <v>69</v>
      </c>
      <c r="R6" s="61"/>
      <c r="S6" s="57"/>
      <c r="T6" s="58"/>
      <c r="U6" s="59">
        <f>P6*0.75*2.11</f>
        <v>4.7475</v>
      </c>
      <c r="V6" s="60"/>
      <c r="W6" s="60"/>
      <c r="X6" s="60"/>
    </row>
    <row r="7" s="19" customFormat="1" ht="16" customHeight="1" spans="1:24">
      <c r="A7" s="28">
        <v>4</v>
      </c>
      <c r="B7" s="28" t="s">
        <v>65</v>
      </c>
      <c r="C7" s="8" t="s">
        <v>27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63"/>
      <c r="S7" s="58"/>
      <c r="T7" s="58"/>
      <c r="U7" s="62"/>
      <c r="V7" s="60"/>
      <c r="W7" s="60"/>
      <c r="X7" s="60"/>
    </row>
    <row r="8" s="19" customFormat="1" ht="16" customHeight="1" spans="1:24">
      <c r="A8" s="28">
        <v>5</v>
      </c>
      <c r="B8" s="28" t="s">
        <v>65</v>
      </c>
      <c r="C8" s="8" t="s">
        <v>31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63"/>
      <c r="S8" s="58"/>
      <c r="T8" s="58"/>
      <c r="U8" s="62"/>
      <c r="V8" s="60"/>
      <c r="W8" s="60"/>
      <c r="X8" s="60"/>
    </row>
    <row r="9" s="2" customFormat="1" ht="58" customHeight="1" spans="1:24">
      <c r="A9" s="10">
        <v>6</v>
      </c>
      <c r="B9" s="10" t="s">
        <v>65</v>
      </c>
      <c r="C9" s="11" t="s">
        <v>35</v>
      </c>
      <c r="D9" s="12"/>
      <c r="E9" s="12"/>
      <c r="F9" s="12"/>
      <c r="G9" s="12"/>
      <c r="H9" s="12"/>
      <c r="I9" s="46"/>
      <c r="J9" s="12"/>
      <c r="K9" s="12"/>
      <c r="L9" s="12"/>
      <c r="M9" s="12"/>
      <c r="N9" s="12"/>
      <c r="O9" s="12"/>
      <c r="P9" s="44">
        <v>19</v>
      </c>
      <c r="Q9" s="55" t="s">
        <v>70</v>
      </c>
      <c r="R9" s="64"/>
      <c r="S9" s="65"/>
      <c r="T9" s="65"/>
      <c r="U9" s="59">
        <f>P9*0.76*2.08</f>
        <v>30.0352</v>
      </c>
      <c r="V9" s="66"/>
      <c r="W9" s="66"/>
      <c r="X9" s="66"/>
    </row>
    <row r="10" s="19" customFormat="1" ht="34.05" customHeight="1" spans="1:24">
      <c r="A10" s="28">
        <v>7</v>
      </c>
      <c r="B10" s="28" t="s">
        <v>65</v>
      </c>
      <c r="C10" s="8" t="s">
        <v>37</v>
      </c>
      <c r="D10" s="29">
        <v>6</v>
      </c>
      <c r="E10" s="30" t="s">
        <v>71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56">
        <f t="shared" ref="R10:R13" si="0">D10*0.86*2.07</f>
        <v>10.6812</v>
      </c>
      <c r="S10" s="58"/>
      <c r="T10" s="58"/>
      <c r="U10" s="58"/>
      <c r="V10" s="60"/>
      <c r="W10" s="60"/>
      <c r="X10" s="60"/>
    </row>
    <row r="11" s="19" customFormat="1" ht="58" customHeight="1" spans="1:24">
      <c r="A11" s="28">
        <v>8</v>
      </c>
      <c r="B11" s="28" t="s">
        <v>65</v>
      </c>
      <c r="C11" s="8" t="s">
        <v>39</v>
      </c>
      <c r="D11" s="29">
        <v>27</v>
      </c>
      <c r="E11" s="30" t="s">
        <v>72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56">
        <f t="shared" si="0"/>
        <v>48.0654</v>
      </c>
      <c r="S11" s="58"/>
      <c r="T11" s="58"/>
      <c r="U11" s="58"/>
      <c r="V11" s="60"/>
      <c r="W11" s="60"/>
      <c r="X11" s="60"/>
    </row>
    <row r="12" s="19" customFormat="1" ht="40" customHeight="1" spans="1:24">
      <c r="A12" s="28">
        <v>9</v>
      </c>
      <c r="B12" s="28" t="s">
        <v>65</v>
      </c>
      <c r="C12" s="8" t="s">
        <v>41</v>
      </c>
      <c r="D12" s="29">
        <v>10</v>
      </c>
      <c r="E12" s="30" t="s">
        <v>73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56">
        <f t="shared" si="0"/>
        <v>17.802</v>
      </c>
      <c r="S12" s="58"/>
      <c r="T12" s="58"/>
      <c r="U12" s="58"/>
      <c r="V12" s="60"/>
      <c r="W12" s="60"/>
      <c r="X12" s="60"/>
    </row>
    <row r="13" s="19" customFormat="1" ht="49" customHeight="1" spans="1:24">
      <c r="A13" s="28">
        <v>11</v>
      </c>
      <c r="B13" s="28" t="s">
        <v>65</v>
      </c>
      <c r="C13" s="8" t="s">
        <v>43</v>
      </c>
      <c r="D13" s="29">
        <v>17</v>
      </c>
      <c r="E13" s="30" t="s">
        <v>74</v>
      </c>
      <c r="F13" s="31"/>
      <c r="G13" s="33" t="s">
        <v>75</v>
      </c>
      <c r="H13" s="31"/>
      <c r="I13" s="31"/>
      <c r="J13" s="31"/>
      <c r="K13" s="33" t="s">
        <v>76</v>
      </c>
      <c r="L13" s="31"/>
      <c r="M13" s="31"/>
      <c r="N13" s="31"/>
      <c r="O13" s="31"/>
      <c r="P13" s="31"/>
      <c r="Q13" s="31"/>
      <c r="R13" s="56">
        <f t="shared" si="0"/>
        <v>30.2634</v>
      </c>
      <c r="S13" s="58"/>
      <c r="T13" s="58"/>
      <c r="U13" s="58"/>
      <c r="V13" s="60"/>
      <c r="W13" s="60"/>
      <c r="X13" s="60"/>
    </row>
    <row r="14" ht="20" customHeight="1" spans="1:24">
      <c r="A14" s="28"/>
      <c r="B14" s="34" t="s">
        <v>46</v>
      </c>
      <c r="C14" s="35"/>
      <c r="D14" s="36">
        <f>SUM(D4:D13)</f>
        <v>85</v>
      </c>
      <c r="E14" s="37"/>
      <c r="F14" s="37">
        <f>SUM(F4:F13)</f>
        <v>0</v>
      </c>
      <c r="G14" s="37"/>
      <c r="H14" s="37"/>
      <c r="I14" s="37"/>
      <c r="J14" s="37">
        <f>SUM(J4:J13)</f>
        <v>0</v>
      </c>
      <c r="K14" s="37"/>
      <c r="L14" s="37">
        <f>SUM(L4:L13)</f>
        <v>0</v>
      </c>
      <c r="M14" s="37"/>
      <c r="N14" s="37"/>
      <c r="O14" s="37"/>
      <c r="P14" s="36">
        <f>SUM(P4:P13)</f>
        <v>47</v>
      </c>
      <c r="Q14" s="37"/>
      <c r="R14" s="67">
        <f>SUM(R4:R13)</f>
        <v>156.767</v>
      </c>
      <c r="S14" s="68"/>
      <c r="T14" s="68"/>
      <c r="U14" s="67">
        <f>SUM(U4:U13)</f>
        <v>73.9995</v>
      </c>
      <c r="V14" s="69"/>
      <c r="W14" s="69"/>
      <c r="X14" s="69"/>
    </row>
    <row r="15" ht="17" customHeight="1" spans="1:24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70"/>
    </row>
    <row r="16" ht="23" customHeight="1" spans="1:24">
      <c r="A16" s="38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7"/>
      <c r="Q16" s="37"/>
      <c r="R16" s="71"/>
      <c r="S16" s="72"/>
      <c r="T16" s="72"/>
      <c r="U16" s="71"/>
      <c r="V16" s="35"/>
      <c r="W16" s="35"/>
      <c r="X16" s="35"/>
    </row>
    <row r="17" ht="69" customHeight="1" spans="1:17">
      <c r="A17" s="41" t="s">
        <v>77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73"/>
    </row>
  </sheetData>
  <autoFilter xmlns:etc="http://www.wps.cn/officeDocument/2017/etCustomData" ref="A1:K17" etc:filterBottomFollowUsedRange="0">
    <extLst/>
  </autoFilter>
  <mergeCells count="13">
    <mergeCell ref="A1:Q1"/>
    <mergeCell ref="R1:X1"/>
    <mergeCell ref="D2:I2"/>
    <mergeCell ref="J2:K2"/>
    <mergeCell ref="L2:Q2"/>
    <mergeCell ref="S2:U2"/>
    <mergeCell ref="V2:X2"/>
    <mergeCell ref="B15:X15"/>
    <mergeCell ref="A16:P16"/>
    <mergeCell ref="A17:P17"/>
    <mergeCell ref="A2:A3"/>
    <mergeCell ref="B2:B3"/>
    <mergeCell ref="C2:C3"/>
  </mergeCells>
  <pageMargins left="0.75" right="0.75" top="1" bottom="1" header="0.5" footer="0.5"/>
  <pageSetup paperSize="9" scale="39" fitToHeight="0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6795556505"/>
    <pageSetUpPr fitToPage="1"/>
  </sheetPr>
  <dimension ref="A1:F15"/>
  <sheetViews>
    <sheetView zoomScale="90" zoomScaleNormal="90" workbookViewId="0">
      <selection activeCell="F8" sqref="F8"/>
    </sheetView>
  </sheetViews>
  <sheetFormatPr defaultColWidth="9" defaultRowHeight="15" outlineLevelCol="5"/>
  <cols>
    <col min="1" max="1" width="6.44545454545455" style="3" customWidth="1"/>
    <col min="2" max="2" width="9" style="3"/>
    <col min="3" max="3" width="9.66363636363636" style="3" customWidth="1"/>
    <col min="4" max="4" width="11.6636363636364" style="3" customWidth="1"/>
    <col min="5" max="5" width="36.4454545454545" style="3" customWidth="1"/>
    <col min="6" max="6" width="26.5545454545455" style="3" customWidth="1"/>
    <col min="7" max="7" width="15.6636363636364" style="3" customWidth="1"/>
    <col min="8" max="16352" width="9" style="3"/>
  </cols>
  <sheetData>
    <row r="1" ht="42" customHeight="1" spans="1:6">
      <c r="A1" s="4" t="s">
        <v>78</v>
      </c>
      <c r="B1" s="4"/>
      <c r="C1" s="4"/>
      <c r="D1" s="4"/>
      <c r="E1" s="4"/>
      <c r="F1" s="4"/>
    </row>
    <row r="2" ht="40.95" customHeight="1" spans="1:6">
      <c r="A2" s="5" t="s">
        <v>2</v>
      </c>
      <c r="B2" s="5" t="s">
        <v>3</v>
      </c>
      <c r="C2" s="5" t="s">
        <v>51</v>
      </c>
      <c r="D2" s="6" t="s">
        <v>79</v>
      </c>
      <c r="E2" s="6" t="s">
        <v>59</v>
      </c>
      <c r="F2" s="6" t="s">
        <v>80</v>
      </c>
    </row>
    <row r="3" s="1" customFormat="1" ht="34.05" customHeight="1" spans="1:6">
      <c r="A3" s="7">
        <v>1</v>
      </c>
      <c r="B3" s="7" t="s">
        <v>65</v>
      </c>
      <c r="C3" s="8" t="s">
        <v>18</v>
      </c>
      <c r="D3" s="9"/>
      <c r="E3" s="9"/>
      <c r="F3" s="9"/>
    </row>
    <row r="4" s="2" customFormat="1" ht="34.05" customHeight="1" spans="1:6">
      <c r="A4" s="10">
        <v>2</v>
      </c>
      <c r="B4" s="10" t="s">
        <v>65</v>
      </c>
      <c r="C4" s="11" t="s">
        <v>20</v>
      </c>
      <c r="D4" s="12"/>
      <c r="E4" s="13" t="s">
        <v>81</v>
      </c>
      <c r="F4" s="12"/>
    </row>
    <row r="5" s="1" customFormat="1" ht="34.05" customHeight="1" spans="1:6">
      <c r="A5" s="7">
        <v>3</v>
      </c>
      <c r="B5" s="7" t="s">
        <v>65</v>
      </c>
      <c r="C5" s="8" t="s">
        <v>23</v>
      </c>
      <c r="D5" s="9"/>
      <c r="E5" s="9"/>
      <c r="F5" s="9"/>
    </row>
    <row r="6" s="1" customFormat="1" ht="34.05" customHeight="1" spans="1:6">
      <c r="A6" s="7">
        <v>4</v>
      </c>
      <c r="B6" s="7" t="s">
        <v>65</v>
      </c>
      <c r="C6" s="8" t="s">
        <v>27</v>
      </c>
      <c r="D6" s="9"/>
      <c r="E6" s="9"/>
      <c r="F6" s="9"/>
    </row>
    <row r="7" s="1" customFormat="1" ht="34.05" customHeight="1" spans="1:6">
      <c r="A7" s="7">
        <v>5</v>
      </c>
      <c r="B7" s="7" t="s">
        <v>65</v>
      </c>
      <c r="C7" s="8" t="s">
        <v>31</v>
      </c>
      <c r="D7" s="9"/>
      <c r="E7" s="9"/>
      <c r="F7" s="9"/>
    </row>
    <row r="8" s="1" customFormat="1" ht="34.05" customHeight="1" spans="1:6">
      <c r="A8" s="7">
        <v>6</v>
      </c>
      <c r="B8" s="7" t="s">
        <v>65</v>
      </c>
      <c r="C8" s="8" t="s">
        <v>35</v>
      </c>
      <c r="D8" s="9"/>
      <c r="E8" s="9"/>
      <c r="F8" s="9"/>
    </row>
    <row r="9" s="1" customFormat="1" ht="34.05" customHeight="1" spans="1:6">
      <c r="A9" s="7">
        <v>7</v>
      </c>
      <c r="B9" s="7" t="s">
        <v>65</v>
      </c>
      <c r="C9" s="8" t="s">
        <v>37</v>
      </c>
      <c r="D9" s="9"/>
      <c r="E9" s="9"/>
      <c r="F9" s="9"/>
    </row>
    <row r="10" s="1" customFormat="1" ht="34.05" customHeight="1" spans="1:6">
      <c r="A10" s="7">
        <v>8</v>
      </c>
      <c r="B10" s="7" t="s">
        <v>65</v>
      </c>
      <c r="C10" s="8" t="s">
        <v>39</v>
      </c>
      <c r="D10" s="9"/>
      <c r="E10" s="9"/>
      <c r="F10" s="9"/>
    </row>
    <row r="11" s="1" customFormat="1" ht="34.05" customHeight="1" spans="1:6">
      <c r="A11" s="7">
        <v>9</v>
      </c>
      <c r="B11" s="7" t="s">
        <v>65</v>
      </c>
      <c r="C11" s="8" t="s">
        <v>41</v>
      </c>
      <c r="D11" s="9"/>
      <c r="E11" s="9"/>
      <c r="F11" s="9"/>
    </row>
    <row r="12" s="1" customFormat="1" ht="34.05" customHeight="1" spans="1:6">
      <c r="A12" s="7">
        <v>10</v>
      </c>
      <c r="B12" s="7" t="s">
        <v>65</v>
      </c>
      <c r="C12" s="8" t="s">
        <v>41</v>
      </c>
      <c r="D12" s="9"/>
      <c r="E12" s="9"/>
      <c r="F12" s="9"/>
    </row>
    <row r="13" s="1" customFormat="1" ht="34.05" customHeight="1" spans="1:6">
      <c r="A13" s="7">
        <v>11</v>
      </c>
      <c r="B13" s="7" t="s">
        <v>65</v>
      </c>
      <c r="C13" s="8" t="s">
        <v>43</v>
      </c>
      <c r="D13" s="9"/>
      <c r="E13" s="9"/>
      <c r="F13" s="9"/>
    </row>
    <row r="14" ht="34.05" customHeight="1" spans="1:6">
      <c r="A14" s="7"/>
      <c r="B14" s="14" t="s">
        <v>46</v>
      </c>
      <c r="C14" s="15"/>
      <c r="D14" s="16">
        <f>SUM(D3:D13)</f>
        <v>0</v>
      </c>
      <c r="E14" s="16"/>
      <c r="F14" s="16"/>
    </row>
    <row r="15" ht="81" customHeight="1" spans="1:6">
      <c r="A15" s="17" t="s">
        <v>82</v>
      </c>
      <c r="B15" s="17"/>
      <c r="C15" s="17"/>
      <c r="D15" s="17"/>
      <c r="E15" s="17"/>
      <c r="F15" s="17"/>
    </row>
  </sheetData>
  <autoFilter xmlns:etc="http://www.wps.cn/officeDocument/2017/etCustomData" ref="A1:E15" etc:filterBottomFollowUsedRange="0">
    <extLst/>
  </autoFilter>
  <mergeCells count="2">
    <mergeCell ref="A1:F1"/>
    <mergeCell ref="A15:E15"/>
  </mergeCells>
  <pageMargins left="0.75" right="0.75" top="1" bottom="1" header="0.5" footer="0.5"/>
  <pageSetup paperSize="9" scale="5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潮州市饶平县机关及下属单位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表1-户内及阳台粉刷</vt:lpstr>
      <vt:lpstr>表2-木门修缮</vt:lpstr>
      <vt:lpstr>表3-行李柜门油漆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2025-03-31T03:14:00Z</dcterms:created>
  <cp:lastPrinted>2025-04-07T00:52:00Z</cp:lastPrinted>
  <dcterms:modified xsi:type="dcterms:W3CDTF">2025-06-23T07:00:23Z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17138F4A6FE4426B95DD9678D5E19755_11</vt:lpwstr>
  </property>
  <property fmtid="{D5CDD505-2E9C-101B-9397-08002B2CF9AE}" pid="3" name="KSOProductBuildVer">
    <vt:lpwstr>2052-12.1.0.19302</vt:lpwstr>
  </property>
</Properties>
</file>