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A招标项目总汇\1、安全三江\2023年\90、2023年江北区城市排水管网综合保护项目\可出售招标文件\"/>
    </mc:Choice>
  </mc:AlternateContent>
  <xr:revisionPtr revIDLastSave="0" documentId="8_{96DE3B6D-9C2E-4D4A-ACE9-E77CC6839C27}" xr6:coauthVersionLast="47" xr6:coauthVersionMax="47" xr10:uidLastSave="{00000000-0000-0000-0000-000000000000}"/>
  <bookViews>
    <workbookView xWindow="-108" yWindow="-108" windowWidth="23256" windowHeight="12576" tabRatio="756" xr2:uid="{00000000-000D-0000-FFFF-FFFF00000000}"/>
  </bookViews>
  <sheets>
    <sheet name="本级管网" sheetId="7" r:id="rId1"/>
    <sheet name="隔油池" sheetId="6" r:id="rId2"/>
    <sheet name="泵站闸门" sheetId="2" r:id="rId3"/>
  </sheets>
  <definedNames>
    <definedName name="_xlnm._FilterDatabase" localSheetId="0" hidden="1">本级管网!$A$1:$AZ$249</definedName>
  </definedNames>
  <calcPr calcId="191029"/>
</workbook>
</file>

<file path=xl/calcChain.xml><?xml version="1.0" encoding="utf-8"?>
<calcChain xmlns="http://schemas.openxmlformats.org/spreadsheetml/2006/main"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D147" i="6"/>
  <c r="D117" i="6"/>
  <c r="D82" i="6"/>
  <c r="D58" i="6"/>
  <c r="AZ249" i="7"/>
  <c r="AY249" i="7"/>
  <c r="AX249" i="7"/>
  <c r="AZ230" i="7"/>
  <c r="AY230" i="7"/>
  <c r="AX230" i="7"/>
  <c r="AW230" i="7"/>
  <c r="AV230" i="7"/>
  <c r="AU230" i="7"/>
  <c r="AT230" i="7"/>
  <c r="AS230" i="7"/>
  <c r="AR230" i="7"/>
  <c r="AQ230" i="7"/>
  <c r="AP230" i="7"/>
  <c r="AO230" i="7"/>
  <c r="AN230" i="7"/>
  <c r="AM230" i="7"/>
  <c r="AL230" i="7"/>
  <c r="AK230" i="7"/>
  <c r="AJ230" i="7"/>
  <c r="AI230" i="7"/>
  <c r="AH230" i="7"/>
  <c r="AG230" i="7"/>
  <c r="AF230" i="7"/>
  <c r="AE230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29" i="7"/>
  <c r="H230" i="7" s="1"/>
  <c r="G229" i="7"/>
  <c r="F229" i="7" s="1"/>
  <c r="H228" i="7"/>
  <c r="G228" i="7"/>
  <c r="G230" i="7" s="1"/>
  <c r="AZ227" i="7"/>
  <c r="AY227" i="7"/>
  <c r="AX227" i="7"/>
  <c r="AW227" i="7"/>
  <c r="AV227" i="7"/>
  <c r="AU227" i="7"/>
  <c r="AT227" i="7"/>
  <c r="AS227" i="7"/>
  <c r="AR227" i="7"/>
  <c r="AQ227" i="7"/>
  <c r="AP227" i="7"/>
  <c r="AO227" i="7"/>
  <c r="AN227" i="7"/>
  <c r="AM227" i="7"/>
  <c r="AL227" i="7"/>
  <c r="AK227" i="7"/>
  <c r="AJ227" i="7"/>
  <c r="AI227" i="7"/>
  <c r="AH227" i="7"/>
  <c r="AG227" i="7"/>
  <c r="AF227" i="7"/>
  <c r="AE227" i="7"/>
  <c r="AD227" i="7"/>
  <c r="AC227" i="7"/>
  <c r="AB227" i="7"/>
  <c r="AA227" i="7"/>
  <c r="Z227" i="7"/>
  <c r="Y227" i="7"/>
  <c r="X227" i="7"/>
  <c r="W227" i="7"/>
  <c r="V227" i="7"/>
  <c r="U227" i="7"/>
  <c r="T227" i="7"/>
  <c r="S227" i="7"/>
  <c r="R227" i="7"/>
  <c r="Q227" i="7"/>
  <c r="P227" i="7"/>
  <c r="O227" i="7"/>
  <c r="N227" i="7"/>
  <c r="M227" i="7"/>
  <c r="L227" i="7"/>
  <c r="K227" i="7"/>
  <c r="J227" i="7"/>
  <c r="I227" i="7"/>
  <c r="H226" i="7"/>
  <c r="G226" i="7"/>
  <c r="H225" i="7"/>
  <c r="G225" i="7"/>
  <c r="H224" i="7"/>
  <c r="F224" i="7" s="1"/>
  <c r="G224" i="7"/>
  <c r="H223" i="7"/>
  <c r="G223" i="7"/>
  <c r="H222" i="7"/>
  <c r="G222" i="7"/>
  <c r="F222" i="7" s="1"/>
  <c r="H221" i="7"/>
  <c r="G221" i="7"/>
  <c r="F221" i="7" s="1"/>
  <c r="H220" i="7"/>
  <c r="G220" i="7"/>
  <c r="H219" i="7"/>
  <c r="G219" i="7"/>
  <c r="H218" i="7"/>
  <c r="G218" i="7"/>
  <c r="H217" i="7"/>
  <c r="G217" i="7"/>
  <c r="H216" i="7"/>
  <c r="F216" i="7" s="1"/>
  <c r="G216" i="7"/>
  <c r="H215" i="7"/>
  <c r="G215" i="7"/>
  <c r="H214" i="7"/>
  <c r="G214" i="7"/>
  <c r="F214" i="7" s="1"/>
  <c r="H213" i="7"/>
  <c r="G213" i="7"/>
  <c r="F213" i="7" s="1"/>
  <c r="H212" i="7"/>
  <c r="G212" i="7"/>
  <c r="H211" i="7"/>
  <c r="G211" i="7"/>
  <c r="H210" i="7"/>
  <c r="G210" i="7"/>
  <c r="H209" i="7"/>
  <c r="G209" i="7"/>
  <c r="H208" i="7"/>
  <c r="F208" i="7" s="1"/>
  <c r="G208" i="7"/>
  <c r="H207" i="7"/>
  <c r="G207" i="7"/>
  <c r="H206" i="7"/>
  <c r="G206" i="7"/>
  <c r="H205" i="7"/>
  <c r="G205" i="7"/>
  <c r="F205" i="7" s="1"/>
  <c r="AZ204" i="7"/>
  <c r="AY204" i="7"/>
  <c r="AX204" i="7"/>
  <c r="AW204" i="7"/>
  <c r="AV204" i="7"/>
  <c r="AU204" i="7"/>
  <c r="AT204" i="7"/>
  <c r="AS204" i="7"/>
  <c r="AR204" i="7"/>
  <c r="AQ204" i="7"/>
  <c r="AP204" i="7"/>
  <c r="AO204" i="7"/>
  <c r="AN204" i="7"/>
  <c r="AM204" i="7"/>
  <c r="AL204" i="7"/>
  <c r="AK204" i="7"/>
  <c r="AJ204" i="7"/>
  <c r="AI204" i="7"/>
  <c r="AH204" i="7"/>
  <c r="AG204" i="7"/>
  <c r="AF204" i="7"/>
  <c r="AE204" i="7"/>
  <c r="AD204" i="7"/>
  <c r="AC204" i="7"/>
  <c r="AA204" i="7"/>
  <c r="Z204" i="7"/>
  <c r="Y204" i="7"/>
  <c r="X204" i="7"/>
  <c r="W204" i="7"/>
  <c r="V204" i="7"/>
  <c r="U204" i="7"/>
  <c r="T204" i="7"/>
  <c r="S204" i="7"/>
  <c r="R204" i="7"/>
  <c r="Q204" i="7"/>
  <c r="P204" i="7"/>
  <c r="O204" i="7"/>
  <c r="N204" i="7"/>
  <c r="M204" i="7"/>
  <c r="L204" i="7"/>
  <c r="K204" i="7"/>
  <c r="J204" i="7"/>
  <c r="I204" i="7"/>
  <c r="H203" i="7"/>
  <c r="G203" i="7"/>
  <c r="H202" i="7"/>
  <c r="G202" i="7"/>
  <c r="H201" i="7"/>
  <c r="G201" i="7"/>
  <c r="H200" i="7"/>
  <c r="G200" i="7"/>
  <c r="F200" i="7"/>
  <c r="H199" i="7"/>
  <c r="G199" i="7"/>
  <c r="AB198" i="7"/>
  <c r="AB204" i="7" s="1"/>
  <c r="H198" i="7"/>
  <c r="H197" i="7"/>
  <c r="G197" i="7"/>
  <c r="F197" i="7" s="1"/>
  <c r="H196" i="7"/>
  <c r="G196" i="7"/>
  <c r="H195" i="7"/>
  <c r="G195" i="7"/>
  <c r="F195" i="7"/>
  <c r="H194" i="7"/>
  <c r="G194" i="7"/>
  <c r="H193" i="7"/>
  <c r="G193" i="7"/>
  <c r="F193" i="7"/>
  <c r="H192" i="7"/>
  <c r="G192" i="7"/>
  <c r="F192" i="7" s="1"/>
  <c r="H191" i="7"/>
  <c r="G191" i="7"/>
  <c r="F191" i="7"/>
  <c r="H190" i="7"/>
  <c r="G190" i="7"/>
  <c r="H189" i="7"/>
  <c r="F189" i="7" s="1"/>
  <c r="G189" i="7"/>
  <c r="H188" i="7"/>
  <c r="G188" i="7"/>
  <c r="H187" i="7"/>
  <c r="G187" i="7"/>
  <c r="H186" i="7"/>
  <c r="G186" i="7"/>
  <c r="H185" i="7"/>
  <c r="F185" i="7" s="1"/>
  <c r="G185" i="7"/>
  <c r="H184" i="7"/>
  <c r="G184" i="7"/>
  <c r="H183" i="7"/>
  <c r="G183" i="7"/>
  <c r="H182" i="7"/>
  <c r="G182" i="7"/>
  <c r="H181" i="7"/>
  <c r="G181" i="7"/>
  <c r="H180" i="7"/>
  <c r="G180" i="7"/>
  <c r="H179" i="7"/>
  <c r="G179" i="7"/>
  <c r="H178" i="7"/>
  <c r="G178" i="7"/>
  <c r="H177" i="7"/>
  <c r="G177" i="7"/>
  <c r="AZ176" i="7"/>
  <c r="AY176" i="7"/>
  <c r="AX176" i="7"/>
  <c r="AW176" i="7"/>
  <c r="AV176" i="7"/>
  <c r="AU176" i="7"/>
  <c r="AT176" i="7"/>
  <c r="AS176" i="7"/>
  <c r="AR176" i="7"/>
  <c r="AQ176" i="7"/>
  <c r="AP176" i="7"/>
  <c r="AO176" i="7"/>
  <c r="AN176" i="7"/>
  <c r="AM176" i="7"/>
  <c r="AL176" i="7"/>
  <c r="AK176" i="7"/>
  <c r="AJ176" i="7"/>
  <c r="AI176" i="7"/>
  <c r="AH176" i="7"/>
  <c r="AG176" i="7"/>
  <c r="AF176" i="7"/>
  <c r="AE176" i="7"/>
  <c r="AD176" i="7"/>
  <c r="AC176" i="7"/>
  <c r="AB176" i="7"/>
  <c r="AA176" i="7"/>
  <c r="Z176" i="7"/>
  <c r="Y176" i="7"/>
  <c r="X176" i="7"/>
  <c r="W176" i="7"/>
  <c r="V176" i="7"/>
  <c r="U176" i="7"/>
  <c r="T176" i="7"/>
  <c r="S176" i="7"/>
  <c r="R176" i="7"/>
  <c r="Q176" i="7"/>
  <c r="P176" i="7"/>
  <c r="O176" i="7"/>
  <c r="N176" i="7"/>
  <c r="L176" i="7"/>
  <c r="K176" i="7"/>
  <c r="J176" i="7"/>
  <c r="I176" i="7"/>
  <c r="H175" i="7"/>
  <c r="G175" i="7"/>
  <c r="M174" i="7"/>
  <c r="G174" i="7" s="1"/>
  <c r="H174" i="7"/>
  <c r="H173" i="7"/>
  <c r="G173" i="7"/>
  <c r="F173" i="7" s="1"/>
  <c r="H172" i="7"/>
  <c r="G172" i="7"/>
  <c r="H171" i="7"/>
  <c r="G171" i="7"/>
  <c r="H170" i="7"/>
  <c r="G170" i="7"/>
  <c r="H169" i="7"/>
  <c r="G169" i="7"/>
  <c r="H168" i="7"/>
  <c r="G168" i="7"/>
  <c r="H167" i="7"/>
  <c r="G167" i="7"/>
  <c r="H166" i="7"/>
  <c r="G166" i="7"/>
  <c r="H165" i="7"/>
  <c r="G165" i="7"/>
  <c r="F165" i="7" s="1"/>
  <c r="H164" i="7"/>
  <c r="G164" i="7"/>
  <c r="H163" i="7"/>
  <c r="G163" i="7"/>
  <c r="H162" i="7"/>
  <c r="G162" i="7"/>
  <c r="H161" i="7"/>
  <c r="G161" i="7"/>
  <c r="H160" i="7"/>
  <c r="F160" i="7" s="1"/>
  <c r="G160" i="7"/>
  <c r="H159" i="7"/>
  <c r="G159" i="7"/>
  <c r="H158" i="7"/>
  <c r="G158" i="7"/>
  <c r="H157" i="7"/>
  <c r="G157" i="7"/>
  <c r="F157" i="7" s="1"/>
  <c r="H156" i="7"/>
  <c r="G156" i="7"/>
  <c r="H155" i="7"/>
  <c r="G155" i="7"/>
  <c r="H154" i="7"/>
  <c r="G154" i="7"/>
  <c r="H153" i="7"/>
  <c r="G153" i="7"/>
  <c r="F153" i="7" s="1"/>
  <c r="H152" i="7"/>
  <c r="G152" i="7"/>
  <c r="F152" i="7" s="1"/>
  <c r="H151" i="7"/>
  <c r="G151" i="7"/>
  <c r="H150" i="7"/>
  <c r="G150" i="7"/>
  <c r="F150" i="7" s="1"/>
  <c r="H149" i="7"/>
  <c r="G149" i="7"/>
  <c r="H148" i="7"/>
  <c r="G148" i="7"/>
  <c r="H147" i="7"/>
  <c r="G147" i="7"/>
  <c r="H146" i="7"/>
  <c r="G146" i="7"/>
  <c r="H145" i="7"/>
  <c r="G145" i="7"/>
  <c r="H144" i="7"/>
  <c r="F144" i="7" s="1"/>
  <c r="G144" i="7"/>
  <c r="H143" i="7"/>
  <c r="G143" i="7"/>
  <c r="H142" i="7"/>
  <c r="G142" i="7"/>
  <c r="F142" i="7" s="1"/>
  <c r="H141" i="7"/>
  <c r="G141" i="7"/>
  <c r="H140" i="7"/>
  <c r="G140" i="7"/>
  <c r="H139" i="7"/>
  <c r="G139" i="7"/>
  <c r="F139" i="7" s="1"/>
  <c r="H138" i="7"/>
  <c r="G138" i="7"/>
  <c r="H137" i="7"/>
  <c r="G137" i="7"/>
  <c r="H136" i="7"/>
  <c r="G136" i="7"/>
  <c r="H135" i="7"/>
  <c r="G135" i="7"/>
  <c r="H134" i="7"/>
  <c r="G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F125" i="7" s="1"/>
  <c r="G125" i="7"/>
  <c r="H124" i="7"/>
  <c r="G124" i="7"/>
  <c r="F124" i="7" s="1"/>
  <c r="H123" i="7"/>
  <c r="G123" i="7"/>
  <c r="H122" i="7"/>
  <c r="G122" i="7"/>
  <c r="H121" i="7"/>
  <c r="G121" i="7"/>
  <c r="F121" i="7" s="1"/>
  <c r="H120" i="7"/>
  <c r="G120" i="7"/>
  <c r="H119" i="7"/>
  <c r="F119" i="7" s="1"/>
  <c r="G119" i="7"/>
  <c r="H118" i="7"/>
  <c r="G118" i="7"/>
  <c r="F118" i="7" s="1"/>
  <c r="H117" i="7"/>
  <c r="G117" i="7"/>
  <c r="F117" i="7" s="1"/>
  <c r="H116" i="7"/>
  <c r="G116" i="7"/>
  <c r="H115" i="7"/>
  <c r="G115" i="7"/>
  <c r="H114" i="7"/>
  <c r="G114" i="7"/>
  <c r="H113" i="7"/>
  <c r="G113" i="7"/>
  <c r="H112" i="7"/>
  <c r="G112" i="7"/>
  <c r="H111" i="7"/>
  <c r="G111" i="7"/>
  <c r="H110" i="7"/>
  <c r="G110" i="7"/>
  <c r="F110" i="7" s="1"/>
  <c r="H109" i="7"/>
  <c r="G109" i="7"/>
  <c r="F109" i="7" s="1"/>
  <c r="H108" i="7"/>
  <c r="G108" i="7"/>
  <c r="F108" i="7" s="1"/>
  <c r="H107" i="7"/>
  <c r="G107" i="7"/>
  <c r="H106" i="7"/>
  <c r="G106" i="7"/>
  <c r="H105" i="7"/>
  <c r="G105" i="7"/>
  <c r="F105" i="7" s="1"/>
  <c r="H104" i="7"/>
  <c r="G104" i="7"/>
  <c r="F104" i="7" s="1"/>
  <c r="H103" i="7"/>
  <c r="G103" i="7"/>
  <c r="H102" i="7"/>
  <c r="G102" i="7"/>
  <c r="H101" i="7"/>
  <c r="G101" i="7"/>
  <c r="F101" i="7" s="1"/>
  <c r="H100" i="7"/>
  <c r="G100" i="7"/>
  <c r="F100" i="7" s="1"/>
  <c r="H99" i="7"/>
  <c r="G99" i="7"/>
  <c r="F99" i="7" s="1"/>
  <c r="H98" i="7"/>
  <c r="G98" i="7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F91" i="7" s="1"/>
  <c r="H90" i="7"/>
  <c r="G90" i="7"/>
  <c r="H89" i="7"/>
  <c r="F89" i="7" s="1"/>
  <c r="G89" i="7"/>
  <c r="H88" i="7"/>
  <c r="G88" i="7"/>
  <c r="H87" i="7"/>
  <c r="G87" i="7"/>
  <c r="H86" i="7"/>
  <c r="G86" i="7"/>
  <c r="H85" i="7"/>
  <c r="G85" i="7"/>
  <c r="H84" i="7"/>
  <c r="G84" i="7"/>
  <c r="F84" i="7" s="1"/>
  <c r="H83" i="7"/>
  <c r="G83" i="7"/>
  <c r="F83" i="7" s="1"/>
  <c r="H82" i="7"/>
  <c r="G82" i="7"/>
  <c r="H81" i="7"/>
  <c r="F81" i="7" s="1"/>
  <c r="G81" i="7"/>
  <c r="H80" i="7"/>
  <c r="G80" i="7"/>
  <c r="F80" i="7" s="1"/>
  <c r="H79" i="7"/>
  <c r="G79" i="7"/>
  <c r="H78" i="7"/>
  <c r="G78" i="7"/>
  <c r="H77" i="7"/>
  <c r="G77" i="7"/>
  <c r="H76" i="7"/>
  <c r="G76" i="7"/>
  <c r="H75" i="7"/>
  <c r="G75" i="7"/>
  <c r="H74" i="7"/>
  <c r="G74" i="7"/>
  <c r="F74" i="7" s="1"/>
  <c r="H73" i="7"/>
  <c r="G73" i="7"/>
  <c r="F73" i="7" s="1"/>
  <c r="H72" i="7"/>
  <c r="G72" i="7"/>
  <c r="H71" i="7"/>
  <c r="G71" i="7"/>
  <c r="H70" i="7"/>
  <c r="G70" i="7"/>
  <c r="H69" i="7"/>
  <c r="F69" i="7" s="1"/>
  <c r="G69" i="7"/>
  <c r="H68" i="7"/>
  <c r="G68" i="7"/>
  <c r="H67" i="7"/>
  <c r="G67" i="7"/>
  <c r="H66" i="7"/>
  <c r="G66" i="7"/>
  <c r="H65" i="7"/>
  <c r="G65" i="7"/>
  <c r="F65" i="7" s="1"/>
  <c r="H64" i="7"/>
  <c r="G64" i="7"/>
  <c r="F64" i="7"/>
  <c r="H63" i="7"/>
  <c r="G63" i="7"/>
  <c r="H62" i="7"/>
  <c r="G62" i="7"/>
  <c r="F62" i="7" s="1"/>
  <c r="H61" i="7"/>
  <c r="G61" i="7"/>
  <c r="F61" i="7" s="1"/>
  <c r="H60" i="7"/>
  <c r="G60" i="7"/>
  <c r="H59" i="7"/>
  <c r="G59" i="7"/>
  <c r="H58" i="7"/>
  <c r="G58" i="7"/>
  <c r="H57" i="7"/>
  <c r="G57" i="7"/>
  <c r="F57" i="7" s="1"/>
  <c r="H56" i="7"/>
  <c r="G56" i="7"/>
  <c r="H55" i="7"/>
  <c r="F55" i="7" s="1"/>
  <c r="G55" i="7"/>
  <c r="H54" i="7"/>
  <c r="G54" i="7"/>
  <c r="H53" i="7"/>
  <c r="G53" i="7"/>
  <c r="F53" i="7"/>
  <c r="H52" i="7"/>
  <c r="G52" i="7"/>
  <c r="F52" i="7" s="1"/>
  <c r="H51" i="7"/>
  <c r="G51" i="7"/>
  <c r="H50" i="7"/>
  <c r="G50" i="7"/>
  <c r="F50" i="7" s="1"/>
  <c r="H49" i="7"/>
  <c r="G49" i="7"/>
  <c r="F49" i="7" s="1"/>
  <c r="H48" i="7"/>
  <c r="G48" i="7"/>
  <c r="F48" i="7" s="1"/>
  <c r="H47" i="7"/>
  <c r="G47" i="7"/>
  <c r="H46" i="7"/>
  <c r="G46" i="7"/>
  <c r="F46" i="7" s="1"/>
  <c r="H45" i="7"/>
  <c r="G45" i="7"/>
  <c r="F45" i="7" s="1"/>
  <c r="H44" i="7"/>
  <c r="G44" i="7"/>
  <c r="F44" i="7" s="1"/>
  <c r="H43" i="7"/>
  <c r="G43" i="7"/>
  <c r="H42" i="7"/>
  <c r="G42" i="7"/>
  <c r="H41" i="7"/>
  <c r="G41" i="7"/>
  <c r="F41" i="7" s="1"/>
  <c r="H40" i="7"/>
  <c r="G40" i="7"/>
  <c r="F40" i="7" s="1"/>
  <c r="H39" i="7"/>
  <c r="F39" i="7" s="1"/>
  <c r="G39" i="7"/>
  <c r="H38" i="7"/>
  <c r="G38" i="7"/>
  <c r="H37" i="7"/>
  <c r="G37" i="7"/>
  <c r="F37" i="7" s="1"/>
  <c r="H36" i="7"/>
  <c r="G36" i="7"/>
  <c r="H35" i="7"/>
  <c r="G35" i="7"/>
  <c r="H34" i="7"/>
  <c r="G34" i="7"/>
  <c r="H33" i="7"/>
  <c r="G33" i="7"/>
  <c r="H32" i="7"/>
  <c r="F32" i="7" s="1"/>
  <c r="G32" i="7"/>
  <c r="H31" i="7"/>
  <c r="G31" i="7"/>
  <c r="H30" i="7"/>
  <c r="G30" i="7"/>
  <c r="H29" i="7"/>
  <c r="G29" i="7"/>
  <c r="H28" i="7"/>
  <c r="G28" i="7"/>
  <c r="H27" i="7"/>
  <c r="F27" i="7" s="1"/>
  <c r="G27" i="7"/>
  <c r="H26" i="7"/>
  <c r="G26" i="7"/>
  <c r="H25" i="7"/>
  <c r="F25" i="7" s="1"/>
  <c r="G25" i="7"/>
  <c r="H24" i="7"/>
  <c r="G24" i="7"/>
  <c r="H23" i="7"/>
  <c r="F23" i="7" s="1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F16" i="7" s="1"/>
  <c r="G16" i="7"/>
  <c r="H15" i="7"/>
  <c r="G15" i="7"/>
  <c r="H14" i="7"/>
  <c r="G14" i="7"/>
  <c r="H13" i="7"/>
  <c r="G13" i="7"/>
  <c r="F13" i="7" s="1"/>
  <c r="H12" i="7"/>
  <c r="G12" i="7"/>
  <c r="H11" i="7"/>
  <c r="G11" i="7"/>
  <c r="H10" i="7"/>
  <c r="G10" i="7"/>
  <c r="H9" i="7"/>
  <c r="G9" i="7"/>
  <c r="F9" i="7" s="1"/>
  <c r="H8" i="7"/>
  <c r="G8" i="7"/>
  <c r="H7" i="7"/>
  <c r="F7" i="7" s="1"/>
  <c r="G7" i="7"/>
  <c r="H6" i="7"/>
  <c r="G6" i="7"/>
  <c r="H5" i="7"/>
  <c r="G5" i="7"/>
  <c r="F18" i="7" l="1"/>
  <c r="F30" i="7"/>
  <c r="F72" i="7"/>
  <c r="F184" i="7"/>
  <c r="F87" i="7"/>
  <c r="F95" i="7"/>
  <c r="F115" i="7"/>
  <c r="F123" i="7"/>
  <c r="F158" i="7"/>
  <c r="F180" i="7"/>
  <c r="F206" i="7"/>
  <c r="F8" i="7"/>
  <c r="F11" i="7"/>
  <c r="F103" i="7"/>
  <c r="F166" i="7"/>
  <c r="F181" i="7"/>
  <c r="F31" i="7"/>
  <c r="F77" i="7"/>
  <c r="F88" i="7"/>
  <c r="F96" i="7"/>
  <c r="F127" i="7"/>
  <c r="F20" i="7"/>
  <c r="F24" i="7"/>
  <c r="F36" i="7"/>
  <c r="F66" i="7"/>
  <c r="F85" i="7"/>
  <c r="F93" i="7"/>
  <c r="F97" i="7"/>
  <c r="F112" i="7"/>
  <c r="F120" i="7"/>
  <c r="F128" i="7"/>
  <c r="F132" i="7"/>
  <c r="F136" i="7"/>
  <c r="F171" i="7"/>
  <c r="F178" i="7"/>
  <c r="F182" i="7"/>
  <c r="F186" i="7"/>
  <c r="F211" i="7"/>
  <c r="F219" i="7"/>
  <c r="H176" i="7"/>
  <c r="F17" i="7"/>
  <c r="F21" i="7"/>
  <c r="F29" i="7"/>
  <c r="F33" i="7"/>
  <c r="F56" i="7"/>
  <c r="F67" i="7"/>
  <c r="F82" i="7"/>
  <c r="F94" i="7"/>
  <c r="F113" i="7"/>
  <c r="F129" i="7"/>
  <c r="F133" i="7"/>
  <c r="F141" i="7"/>
  <c r="F149" i="7"/>
  <c r="F164" i="7"/>
  <c r="F168" i="7"/>
  <c r="F172" i="7"/>
  <c r="F183" i="7"/>
  <c r="F187" i="7"/>
  <c r="F212" i="7"/>
  <c r="F220" i="7"/>
  <c r="F6" i="7"/>
  <c r="F19" i="7"/>
  <c r="F26" i="7"/>
  <c r="F43" i="7"/>
  <c r="F60" i="7"/>
  <c r="F63" i="7"/>
  <c r="F70" i="7"/>
  <c r="F90" i="7"/>
  <c r="F107" i="7"/>
  <c r="F114" i="7"/>
  <c r="F131" i="7"/>
  <c r="F134" i="7"/>
  <c r="F138" i="7"/>
  <c r="F145" i="7"/>
  <c r="F156" i="7"/>
  <c r="F159" i="7"/>
  <c r="F163" i="7"/>
  <c r="F170" i="7"/>
  <c r="F190" i="7"/>
  <c r="F207" i="7"/>
  <c r="F218" i="7"/>
  <c r="F225" i="7"/>
  <c r="F228" i="7"/>
  <c r="F230" i="7" s="1"/>
  <c r="F10" i="7"/>
  <c r="F47" i="7"/>
  <c r="F54" i="7"/>
  <c r="F111" i="7"/>
  <c r="F135" i="7"/>
  <c r="F146" i="7"/>
  <c r="F167" i="7"/>
  <c r="H204" i="7"/>
  <c r="F201" i="7"/>
  <c r="F215" i="7"/>
  <c r="F226" i="7"/>
  <c r="F14" i="7"/>
  <c r="F34" i="7"/>
  <c r="F51" i="7"/>
  <c r="F68" i="7"/>
  <c r="F71" i="7"/>
  <c r="F78" i="7"/>
  <c r="F98" i="7"/>
  <c r="F122" i="7"/>
  <c r="F174" i="7"/>
  <c r="F28" i="7"/>
  <c r="F38" i="7"/>
  <c r="F58" i="7"/>
  <c r="F75" i="7"/>
  <c r="F92" i="7"/>
  <c r="F102" i="7"/>
  <c r="F116" i="7"/>
  <c r="F126" i="7"/>
  <c r="F140" i="7"/>
  <c r="F143" i="7"/>
  <c r="F147" i="7"/>
  <c r="F154" i="7"/>
  <c r="F161" i="7"/>
  <c r="F175" i="7"/>
  <c r="F188" i="7"/>
  <c r="F202" i="7"/>
  <c r="H227" i="7"/>
  <c r="F209" i="7"/>
  <c r="F223" i="7"/>
  <c r="F5" i="7"/>
  <c r="G176" i="7"/>
  <c r="F12" i="7"/>
  <c r="F15" i="7"/>
  <c r="F22" i="7"/>
  <c r="F35" i="7"/>
  <c r="F42" i="7"/>
  <c r="F59" i="7"/>
  <c r="F76" i="7"/>
  <c r="F79" i="7"/>
  <c r="F86" i="7"/>
  <c r="F106" i="7"/>
  <c r="F130" i="7"/>
  <c r="F137" i="7"/>
  <c r="F148" i="7"/>
  <c r="F151" i="7"/>
  <c r="F155" i="7"/>
  <c r="F162" i="7"/>
  <c r="F169" i="7"/>
  <c r="F199" i="7"/>
  <c r="F203" i="7"/>
  <c r="F210" i="7"/>
  <c r="F217" i="7"/>
  <c r="M176" i="7"/>
  <c r="F177" i="7"/>
  <c r="G227" i="7"/>
  <c r="G198" i="7"/>
  <c r="F198" i="7" s="1"/>
  <c r="F227" i="7" l="1"/>
  <c r="F176" i="7"/>
  <c r="F204" i="7"/>
  <c r="G204" i="7"/>
</calcChain>
</file>

<file path=xl/sharedStrings.xml><?xml version="1.0" encoding="utf-8"?>
<sst xmlns="http://schemas.openxmlformats.org/spreadsheetml/2006/main" count="1524" uniqueCount="821">
  <si>
    <t>排水管网基本情况表（本级）</t>
  </si>
  <si>
    <t>序号</t>
  </si>
  <si>
    <t>道 路 名 称</t>
  </si>
  <si>
    <t>起止段</t>
  </si>
  <si>
    <t>管道材质</t>
  </si>
  <si>
    <t>建设年代</t>
  </si>
  <si>
    <t>管道总长度</t>
  </si>
  <si>
    <t>按管道排水性质分（米）</t>
  </si>
  <si>
    <t>雨水检查井</t>
  </si>
  <si>
    <t>污水检查井</t>
  </si>
  <si>
    <t>雨水口</t>
  </si>
  <si>
    <t>雨水</t>
  </si>
  <si>
    <t>污水</t>
  </si>
  <si>
    <t>合流</t>
  </si>
  <si>
    <t>Φ200</t>
  </si>
  <si>
    <t>Φ300</t>
  </si>
  <si>
    <t>Φ400</t>
  </si>
  <si>
    <t>Φ500</t>
  </si>
  <si>
    <t>Φ600</t>
  </si>
  <si>
    <t xml:space="preserve"> Φ700</t>
  </si>
  <si>
    <t xml:space="preserve"> Φ800</t>
  </si>
  <si>
    <t>Φ900</t>
  </si>
  <si>
    <t>Φ1000</t>
  </si>
  <si>
    <t>Φ1100</t>
  </si>
  <si>
    <t>Φ1200</t>
  </si>
  <si>
    <t>Φ1300</t>
  </si>
  <si>
    <t>Φ1400</t>
  </si>
  <si>
    <t>Φ1500</t>
  </si>
  <si>
    <t>Φ1600</t>
  </si>
  <si>
    <t>Φ1700</t>
  </si>
  <si>
    <t>Φ1800</t>
  </si>
  <si>
    <t>（米）</t>
  </si>
  <si>
    <t>（个）</t>
  </si>
  <si>
    <t>大闸南路</t>
  </si>
  <si>
    <t>大庆南路-通途路</t>
  </si>
  <si>
    <t>塑砼</t>
  </si>
  <si>
    <t>翠柏路</t>
  </si>
  <si>
    <t>外滩大桥辅道</t>
  </si>
  <si>
    <t>中马路-大庆南路</t>
  </si>
  <si>
    <t>范江岸路</t>
  </si>
  <si>
    <t>白沙路</t>
  </si>
  <si>
    <t>咸宁路-庆丰桥下</t>
  </si>
  <si>
    <t>范江岸路38弄北</t>
  </si>
  <si>
    <t>东草马路</t>
  </si>
  <si>
    <t>白沙路-人民路</t>
  </si>
  <si>
    <t>范江岸路38弄南</t>
  </si>
  <si>
    <t>湖景花园周边道路</t>
  </si>
  <si>
    <t>湖西路-包家漕1号路</t>
  </si>
  <si>
    <t>双东坊菜场北侧路</t>
  </si>
  <si>
    <t>庆丰桥便道</t>
  </si>
  <si>
    <t>双东路105弄</t>
  </si>
  <si>
    <t>人民路645弄</t>
  </si>
  <si>
    <t>人民路-湖东路</t>
  </si>
  <si>
    <t>双东路35弄</t>
  </si>
  <si>
    <t>生宝路</t>
  </si>
  <si>
    <t>白沙路-大庆北路</t>
  </si>
  <si>
    <t>双东路69弄</t>
  </si>
  <si>
    <t>车站路</t>
  </si>
  <si>
    <t>桃渡路-人民路</t>
  </si>
  <si>
    <t>文教路</t>
  </si>
  <si>
    <t>槐树路</t>
  </si>
  <si>
    <t>桃渡路-大剧院</t>
  </si>
  <si>
    <t>文教路143弄</t>
  </si>
  <si>
    <t>槐新路</t>
  </si>
  <si>
    <t>新义路-槐树路</t>
  </si>
  <si>
    <t>文教路23弄</t>
  </si>
  <si>
    <t>江安路</t>
  </si>
  <si>
    <t>桃渡路-断头路</t>
  </si>
  <si>
    <t>文教路40弄东</t>
  </si>
  <si>
    <t>金丰广场南侧路</t>
  </si>
  <si>
    <t>人民路-中马路</t>
  </si>
  <si>
    <t>文教路40弄西</t>
  </si>
  <si>
    <t>来福士广场西侧路</t>
  </si>
  <si>
    <t>大庆南路-江安路</t>
  </si>
  <si>
    <t>永丰北路</t>
  </si>
  <si>
    <t>新义路</t>
  </si>
  <si>
    <t>新马路-槐新路</t>
  </si>
  <si>
    <t>永丰北路173弄</t>
  </si>
  <si>
    <t>宁动北侧路</t>
  </si>
  <si>
    <t>新义路-大闸南路</t>
  </si>
  <si>
    <t>育才路</t>
  </si>
  <si>
    <t>老新马路</t>
  </si>
  <si>
    <t>槐树路-大闸南路</t>
  </si>
  <si>
    <t>育才路86弄</t>
  </si>
  <si>
    <t>玛瑙路</t>
  </si>
  <si>
    <t>人民路-桃渡路</t>
  </si>
  <si>
    <t>砼塑</t>
  </si>
  <si>
    <t>2008-01</t>
  </si>
  <si>
    <t>大闸路</t>
  </si>
  <si>
    <t>三横街</t>
  </si>
  <si>
    <t>清江路</t>
  </si>
  <si>
    <t>西草马路</t>
  </si>
  <si>
    <t>正大路-槐树路</t>
  </si>
  <si>
    <t>清江路121弄</t>
  </si>
  <si>
    <t>西草马路121弄</t>
  </si>
  <si>
    <t>西草马路-通途路</t>
  </si>
  <si>
    <t>清湖路</t>
  </si>
  <si>
    <t>中马路</t>
  </si>
  <si>
    <t>北岸琴森西侧路</t>
  </si>
  <si>
    <t>三横街-咸宁路</t>
  </si>
  <si>
    <t>清河路</t>
  </si>
  <si>
    <t>二横街-车站路</t>
  </si>
  <si>
    <t>湖景花园周边路</t>
  </si>
  <si>
    <t>新马路</t>
  </si>
  <si>
    <t>人民路-西草马路</t>
  </si>
  <si>
    <t>包家漕1号路</t>
  </si>
  <si>
    <t>扬善路</t>
  </si>
  <si>
    <t>包家漕2号路</t>
  </si>
  <si>
    <t>外马路-人民路</t>
  </si>
  <si>
    <t>湖西路</t>
  </si>
  <si>
    <t>金港大酒店西侧路</t>
  </si>
  <si>
    <t>扬善路-停车场出入口</t>
  </si>
  <si>
    <t>湖东路</t>
  </si>
  <si>
    <t>甬江大桥南侧路</t>
  </si>
  <si>
    <t>人民路-老外滩滨江步道</t>
  </si>
  <si>
    <t>日湖中间路</t>
  </si>
  <si>
    <t>老外滩滨江步道</t>
  </si>
  <si>
    <t>甬江大桥南侧路-新江桥下</t>
  </si>
  <si>
    <t>大通巷</t>
  </si>
  <si>
    <t>二横街</t>
  </si>
  <si>
    <t>大通北路</t>
  </si>
  <si>
    <t>羊山巷</t>
  </si>
  <si>
    <t>湖景花园西侧路</t>
  </si>
  <si>
    <t>外马路</t>
  </si>
  <si>
    <t>消防大队东侧路</t>
  </si>
  <si>
    <t>人民路支路</t>
  </si>
  <si>
    <t>咸宁路-外滩花园</t>
  </si>
  <si>
    <t>消防大队南侧路</t>
  </si>
  <si>
    <t>大吉巷</t>
  </si>
  <si>
    <t>人民路-学校</t>
  </si>
  <si>
    <t>环城北路334弄</t>
  </si>
  <si>
    <t>戴祠巷</t>
  </si>
  <si>
    <t>人民路-生宝路4号</t>
  </si>
  <si>
    <t>红梅5号门</t>
  </si>
  <si>
    <t>德记巷</t>
  </si>
  <si>
    <t>人民路-福兴巷</t>
  </si>
  <si>
    <t>红梅3号门</t>
  </si>
  <si>
    <t>福兴巷</t>
  </si>
  <si>
    <t>人民路-大庆新村</t>
  </si>
  <si>
    <t>怡东街</t>
  </si>
  <si>
    <t>宏泉巷</t>
  </si>
  <si>
    <t>人民路-白沙路</t>
  </si>
  <si>
    <t>环城北路814弄</t>
  </si>
  <si>
    <t>首善路</t>
  </si>
  <si>
    <t>建业街</t>
  </si>
  <si>
    <t>新马巷</t>
  </si>
  <si>
    <t>新马路-大庆南路</t>
  </si>
  <si>
    <t>华业街40弄</t>
  </si>
  <si>
    <t>砖桥巷</t>
  </si>
  <si>
    <t>东盛街</t>
  </si>
  <si>
    <t>大庆新村</t>
  </si>
  <si>
    <t>大庆南路-福兴巷</t>
  </si>
  <si>
    <t>宝马街</t>
  </si>
  <si>
    <t>正大路61弄</t>
  </si>
  <si>
    <t>新马路-正大路</t>
  </si>
  <si>
    <t>华业街</t>
  </si>
  <si>
    <t>宝记巷</t>
  </si>
  <si>
    <t>槐树路-桃渡路</t>
  </si>
  <si>
    <t>大闸北路</t>
  </si>
  <si>
    <t>李祠巷</t>
  </si>
  <si>
    <t>车站路-玛瑙巷</t>
  </si>
  <si>
    <t>江湾东路</t>
  </si>
  <si>
    <t>玛瑙巷</t>
  </si>
  <si>
    <t>玛瑙路-人民路</t>
  </si>
  <si>
    <t>江湾路</t>
  </si>
  <si>
    <t>鄞慈镇路</t>
  </si>
  <si>
    <t>新马路-大闸南路</t>
  </si>
  <si>
    <t>戚家耷路</t>
  </si>
  <si>
    <t>西草马路118弄</t>
  </si>
  <si>
    <t>西草马路-小区</t>
  </si>
  <si>
    <t>湾头路</t>
  </si>
  <si>
    <t>江井园巷</t>
  </si>
  <si>
    <t>鄞慈镇路-大庆南路</t>
  </si>
  <si>
    <t>下江路</t>
  </si>
  <si>
    <t>新义路159弄</t>
  </si>
  <si>
    <t>新义路-断头路</t>
  </si>
  <si>
    <t>星湖路</t>
  </si>
  <si>
    <t>新义路197弄</t>
  </si>
  <si>
    <t>行门口路</t>
  </si>
  <si>
    <t>西草马路138弄</t>
  </si>
  <si>
    <t>西草马路-断头路</t>
  </si>
  <si>
    <t>甄隘路</t>
  </si>
  <si>
    <t>白沙路46弄</t>
  </si>
  <si>
    <t>白沙路-断头路</t>
  </si>
  <si>
    <t>白沙路86弄</t>
  </si>
  <si>
    <t>塑</t>
  </si>
  <si>
    <t>贝家边</t>
  </si>
  <si>
    <t>砼</t>
  </si>
  <si>
    <t>生宝路50弄</t>
  </si>
  <si>
    <t>生宝路-断头路</t>
  </si>
  <si>
    <t>生宝路4弄</t>
  </si>
  <si>
    <t>贝家巷</t>
  </si>
  <si>
    <t>生宝路6弄</t>
  </si>
  <si>
    <t>菜场路</t>
  </si>
  <si>
    <t>生宝路8弄</t>
  </si>
  <si>
    <t>大吉巷23-41</t>
  </si>
  <si>
    <t>大吉巷小区</t>
  </si>
  <si>
    <t>大庆南路小路</t>
  </si>
  <si>
    <t>大庆南路-小区</t>
  </si>
  <si>
    <t>西草马路130弄</t>
  </si>
  <si>
    <t>停车场对面人行道上</t>
  </si>
  <si>
    <t>西草马路门口人行道管网</t>
  </si>
  <si>
    <t>西草马路150弄</t>
  </si>
  <si>
    <t>新马路-断头路</t>
  </si>
  <si>
    <t>新马路135.137.139号门口</t>
  </si>
  <si>
    <t>槐树路318弄</t>
  </si>
  <si>
    <t>老新马路-断头路</t>
  </si>
  <si>
    <t>槐树路290弄</t>
  </si>
  <si>
    <t>贝家巷地块配套道路</t>
  </si>
  <si>
    <t>新马路-生宝路</t>
  </si>
  <si>
    <t>通途路-环城北路</t>
  </si>
  <si>
    <t>建业街-中官新路</t>
  </si>
  <si>
    <t>建业街-环城北路</t>
  </si>
  <si>
    <t>梅竹路</t>
  </si>
  <si>
    <t>中官新路-北外环</t>
  </si>
  <si>
    <t>环城北路-永丰闸</t>
  </si>
  <si>
    <t>刘家边</t>
  </si>
  <si>
    <t>中官新路</t>
  </si>
  <si>
    <t>环城北路—329国道</t>
  </si>
  <si>
    <t>东鹰花园东侧路</t>
  </si>
  <si>
    <t>消防大队南侧路-大庆北路</t>
  </si>
  <si>
    <t>人民路658弄</t>
  </si>
  <si>
    <t>东鹰花园东侧路-人民路</t>
  </si>
  <si>
    <t>大通路</t>
  </si>
  <si>
    <t>大庆北路-下白沙路</t>
  </si>
  <si>
    <t>建业街-宝马街</t>
  </si>
  <si>
    <t>宝马街-中官新路</t>
  </si>
  <si>
    <t>江北大河-东昌路</t>
  </si>
  <si>
    <t>生宝路20弄</t>
  </si>
  <si>
    <t>孔浦路</t>
  </si>
  <si>
    <t>环城北路-文汇路</t>
  </si>
  <si>
    <t>孔浦支路</t>
  </si>
  <si>
    <t>大庆北路-孔浦支路</t>
  </si>
  <si>
    <t>文汇路</t>
  </si>
  <si>
    <t>大庆北路-环城北路</t>
  </si>
  <si>
    <t>下白沙路</t>
  </si>
  <si>
    <t>大通路-沙场</t>
  </si>
  <si>
    <t>环城北路-大头沙场</t>
  </si>
  <si>
    <t>外滩大桥西</t>
  </si>
  <si>
    <t>翠柏1号桥-环城北路</t>
  </si>
  <si>
    <t>翠柏路-永丰北路</t>
  </si>
  <si>
    <t>双东路-育才路</t>
  </si>
  <si>
    <t>范江岸路-文教路143弄</t>
  </si>
  <si>
    <t>新海景花园西侧路</t>
  </si>
  <si>
    <t>范江岸路-金丰宾馆南侧路，后东至永丰北路</t>
  </si>
  <si>
    <t>文教路40弄</t>
  </si>
  <si>
    <t>文教路-永丰北路</t>
  </si>
  <si>
    <t>新马路288弄</t>
  </si>
  <si>
    <t>清湖路-通途路</t>
  </si>
  <si>
    <t>新芝桥-华晨大桥</t>
  </si>
  <si>
    <t>倪家堰路</t>
  </si>
  <si>
    <t>环城北路-铁路道口</t>
  </si>
  <si>
    <t>环城北路-大庆北路</t>
  </si>
  <si>
    <t>庆丰桥下辅路</t>
  </si>
  <si>
    <t>红梅新村-文汇路</t>
  </si>
  <si>
    <t>环城北路334弄-大庆北路</t>
  </si>
  <si>
    <t>泗州巷</t>
  </si>
  <si>
    <t>环城北路-沙场</t>
  </si>
  <si>
    <t>清河路121弄</t>
  </si>
  <si>
    <t>清江路-清河路</t>
  </si>
  <si>
    <t>外滩大桥东</t>
  </si>
  <si>
    <t>铁路涵洞-双东路</t>
  </si>
  <si>
    <t>文教路-育才路</t>
  </si>
  <si>
    <t>咸宁路</t>
  </si>
  <si>
    <t>第二医院-永丰北路</t>
  </si>
  <si>
    <t>文教110-160号</t>
  </si>
  <si>
    <t>文教路-断头路</t>
  </si>
  <si>
    <t>正大路</t>
  </si>
  <si>
    <t>双东路-翠柏东巷</t>
  </si>
  <si>
    <t>白沙路86号</t>
  </si>
  <si>
    <t>双东路-小区大门</t>
  </si>
  <si>
    <t>中马路南</t>
  </si>
  <si>
    <t>东盛街-华业街</t>
  </si>
  <si>
    <t>建业街39弄</t>
  </si>
  <si>
    <t>建业街-断头路</t>
  </si>
  <si>
    <t>李家西路</t>
  </si>
  <si>
    <t>华业街-断头路</t>
  </si>
  <si>
    <t>李家路</t>
  </si>
  <si>
    <t>怡东街至环城北路814弄</t>
  </si>
  <si>
    <t>怡东街-环城北路814弄</t>
  </si>
  <si>
    <t>宝龙天地南侧路</t>
  </si>
  <si>
    <t>怡南街</t>
  </si>
  <si>
    <t>怡西街-小区</t>
  </si>
  <si>
    <t>环城北路东段334弄</t>
  </si>
  <si>
    <t>学校-环城北路</t>
  </si>
  <si>
    <t>仓储路</t>
  </si>
  <si>
    <t>大庆北路-桥头</t>
  </si>
  <si>
    <t>湖西路-湖景花园西侧路</t>
  </si>
  <si>
    <t>包家漕1号路-环城北路</t>
  </si>
  <si>
    <t>环城北路-通途路</t>
  </si>
  <si>
    <t>定英路</t>
  </si>
  <si>
    <t>包家漕1号路-大闸路</t>
  </si>
  <si>
    <t>湖西路-大闸路</t>
  </si>
  <si>
    <t>东昌路</t>
  </si>
  <si>
    <t>聚兴路-宁镇路</t>
  </si>
  <si>
    <t>市供销社地块配套路</t>
  </si>
  <si>
    <t>环城北路-大庆北路、东鹰路-定英路</t>
  </si>
  <si>
    <t>怡西街</t>
  </si>
  <si>
    <t>湖景花园西侧道路</t>
  </si>
  <si>
    <t>清湖路-清江路</t>
  </si>
  <si>
    <t>大庆北路</t>
  </si>
  <si>
    <t>城北加油站西侧路</t>
  </si>
  <si>
    <t>环城北路-清江路</t>
  </si>
  <si>
    <t>下白沙路-大庆北路</t>
  </si>
  <si>
    <t>湖东路-规划五路</t>
  </si>
  <si>
    <t>桃渡路</t>
  </si>
  <si>
    <t>环城北路-中官新路</t>
  </si>
  <si>
    <t>宁镇路</t>
  </si>
  <si>
    <t>东昌路-宁波大学</t>
  </si>
  <si>
    <t>范江岸路37弄</t>
  </si>
  <si>
    <t>范江岸路-永丰北路173弄</t>
  </si>
  <si>
    <t>天境花园西侧路</t>
  </si>
  <si>
    <t>中兴大桥辅道</t>
  </si>
  <si>
    <t>路林市场东侧路</t>
  </si>
  <si>
    <t>宁镇路-断头</t>
  </si>
  <si>
    <t>槐新路南段</t>
  </si>
  <si>
    <t>槐树路-江安路</t>
  </si>
  <si>
    <t>锦堂路</t>
  </si>
  <si>
    <t>北滨江路-大庆北路</t>
  </si>
  <si>
    <t>文汇路-怡西街</t>
  </si>
  <si>
    <t>规划五路-文汇路</t>
  </si>
  <si>
    <t>下白沙路-环城北路</t>
  </si>
  <si>
    <t>生宝路北延</t>
  </si>
  <si>
    <t>育才路-文教路</t>
  </si>
  <si>
    <t>姚江东路</t>
  </si>
  <si>
    <t>育才路-双东路</t>
  </si>
  <si>
    <t>竹友路</t>
  </si>
  <si>
    <t>竹友路-宝龙工地断头</t>
  </si>
  <si>
    <t>青云路</t>
  </si>
  <si>
    <t>高节路-锦堂路</t>
  </si>
  <si>
    <t>环城北路与定英路交叉口</t>
  </si>
  <si>
    <t>梅鹤路</t>
  </si>
  <si>
    <t>环城北路-文开路</t>
  </si>
  <si>
    <t>消防大队南侧路-清湖路</t>
  </si>
  <si>
    <t>菜市场-西草马路</t>
  </si>
  <si>
    <t>清湖路-大闸路</t>
  </si>
  <si>
    <t>湖东路-消防大队南侧路</t>
  </si>
  <si>
    <t>刘家边小区-新马路</t>
  </si>
  <si>
    <t>正大巷-生宝路</t>
  </si>
  <si>
    <t>日湖中间路-消防大队东侧路</t>
  </si>
  <si>
    <t>仓储路-环城北路</t>
  </si>
  <si>
    <t>槐树路-中马路</t>
  </si>
  <si>
    <t>江安路-槐树路</t>
  </si>
  <si>
    <t>甬江大桥-新江桥</t>
  </si>
  <si>
    <t>戚家耷路-江湾东路</t>
  </si>
  <si>
    <t>戚家耷路-环城北路</t>
  </si>
  <si>
    <t>下江路（南）-下江路（北）</t>
  </si>
  <si>
    <t>北鄞慈镇路</t>
  </si>
  <si>
    <t>湾头路（北）-环城北路</t>
  </si>
  <si>
    <t>贝家边20-39号</t>
  </si>
  <si>
    <t>下江路-星湖路</t>
  </si>
  <si>
    <t>湾头路-江湾路</t>
  </si>
  <si>
    <t>湾头路-环城北路</t>
  </si>
  <si>
    <t>大闸北路-湾头路</t>
  </si>
  <si>
    <t>戚家耷路-清湾桥</t>
  </si>
  <si>
    <t>湾头大桥辅道</t>
  </si>
  <si>
    <t>南岸连接线-戚家耷路</t>
  </si>
  <si>
    <t>一标小计</t>
  </si>
  <si>
    <t>康桥南路</t>
  </si>
  <si>
    <t>北环-丽江东路</t>
  </si>
  <si>
    <t>康庄南路</t>
  </si>
  <si>
    <t>华辰大桥-云飞路</t>
  </si>
  <si>
    <t>九龙大道</t>
  </si>
  <si>
    <t>通和东路-庄西公路</t>
  </si>
  <si>
    <t>云飞路</t>
  </si>
  <si>
    <t>江北大道-李家西路</t>
  </si>
  <si>
    <t>宝庆路</t>
  </si>
  <si>
    <t>丽江西路-江北大道</t>
  </si>
  <si>
    <t>丽江东路</t>
  </si>
  <si>
    <t>康庄南路-长岛花园公园</t>
  </si>
  <si>
    <t>水尚阑珊东侧路</t>
  </si>
  <si>
    <t>云飞路-丽江东路</t>
  </si>
  <si>
    <t>天合路</t>
  </si>
  <si>
    <t>康庄南路-康桥南路</t>
  </si>
  <si>
    <t>天沁路</t>
  </si>
  <si>
    <t>康庄南路-宁慈东路</t>
  </si>
  <si>
    <t>银亿钰鼎园（南侧）</t>
  </si>
  <si>
    <t>康庄南路-断头路</t>
  </si>
  <si>
    <t>天水路</t>
  </si>
  <si>
    <t>天成家园沿江公园-丽江东路</t>
  </si>
  <si>
    <t>李家路-宁慈东路</t>
  </si>
  <si>
    <t>丽江西路21弄</t>
  </si>
  <si>
    <t>丽江西路-天水路</t>
  </si>
  <si>
    <t>宝庆寺南侧</t>
  </si>
  <si>
    <t>宝庆路-断头路</t>
  </si>
  <si>
    <t>宝庆寺北侧</t>
  </si>
  <si>
    <t>君山路</t>
  </si>
  <si>
    <t>九龙大道-北环</t>
  </si>
  <si>
    <t>丽江东路85弄</t>
  </si>
  <si>
    <t>张家畈河三期</t>
  </si>
  <si>
    <t>云飞路-断头路</t>
  </si>
  <si>
    <t>丽江西路</t>
  </si>
  <si>
    <t>康庄南路-洪大南路</t>
  </si>
  <si>
    <t>云津路</t>
  </si>
  <si>
    <t>兴北路-洪大南路</t>
  </si>
  <si>
    <t>榭嘉路</t>
  </si>
  <si>
    <t>江北大道-洪大南路</t>
  </si>
  <si>
    <t>兴北路277弄</t>
  </si>
  <si>
    <t>江北大道-兴北路</t>
  </si>
  <si>
    <t>兴北路</t>
  </si>
  <si>
    <t>丽江西路-榭嘉路</t>
  </si>
  <si>
    <t>北海南路709弄</t>
  </si>
  <si>
    <t>兴北路-北海南路</t>
  </si>
  <si>
    <t>江北大道</t>
  </si>
  <si>
    <t>江北大桥-远洲大酒店</t>
  </si>
  <si>
    <t>二标小计</t>
  </si>
  <si>
    <t>北海南路</t>
  </si>
  <si>
    <t>丽江西路-北环西路</t>
  </si>
  <si>
    <t>机场北路-广元路</t>
  </si>
  <si>
    <t>开元路</t>
  </si>
  <si>
    <t>马场-北环高架</t>
  </si>
  <si>
    <t>洪塘中路</t>
  </si>
  <si>
    <t>长阳东路-丽江西路</t>
  </si>
  <si>
    <t>规划三路（畔悦路）</t>
  </si>
  <si>
    <t>洪都路</t>
  </si>
  <si>
    <t>云飞路398弄</t>
  </si>
  <si>
    <t>规划二路（云飞路199弄）</t>
  </si>
  <si>
    <t>丽江西路-云飞路</t>
  </si>
  <si>
    <t>规划一路（机场北路299弄）</t>
  </si>
  <si>
    <t>丽江西路-机场北路</t>
  </si>
  <si>
    <t>洪塘西路-洪大南路</t>
  </si>
  <si>
    <t>迪卡侬周边道路</t>
  </si>
  <si>
    <t>孙洋路-孙洋路</t>
  </si>
  <si>
    <t>洪大南路</t>
  </si>
  <si>
    <t>丽江西路-云津路</t>
  </si>
  <si>
    <t>孙洋路</t>
  </si>
  <si>
    <t>祥北路</t>
  </si>
  <si>
    <t>洪大南路-孙洋路</t>
  </si>
  <si>
    <t>云渡路</t>
  </si>
  <si>
    <t>孙洋路-洪大南路</t>
  </si>
  <si>
    <t>机场路北延</t>
  </si>
  <si>
    <t>江北大道-荣吉西路</t>
  </si>
  <si>
    <t>长兴东路</t>
  </si>
  <si>
    <t>洪塘中路-洪塘西路</t>
  </si>
  <si>
    <t>长阳东路</t>
  </si>
  <si>
    <t>洪塘西路</t>
  </si>
  <si>
    <t>北环西路</t>
  </si>
  <si>
    <t>宁波北-洪都路</t>
  </si>
  <si>
    <t>三标小计</t>
  </si>
  <si>
    <t>天合南侧路（康桥南路—丽江东路85弄）、水尚阑珊东侧路（云飞路—丽江东路）、丽江东路85弄（云飞路—丽江东路）、天沁路（康桥南路—李家路）</t>
  </si>
  <si>
    <t>海绵城市移交设施</t>
  </si>
  <si>
    <t>洪大路（云飞路—北外环）、北海路（云飞路—北外环）、江北大桥（江北大道—北环高架）、康桥南路（丽江东路—北环高架）、榭嘉路（江北大道—机场路）、宝庆路（江北大道—丽江西路）、云飞路（机场路—江北大道）</t>
  </si>
  <si>
    <t>海绵城市合计</t>
  </si>
  <si>
    <t>计入二标</t>
  </si>
  <si>
    <t>公共隔油池基本情况表</t>
  </si>
  <si>
    <t>一标</t>
  </si>
  <si>
    <t>街道</t>
  </si>
  <si>
    <t>具体位置</t>
  </si>
  <si>
    <t>数量</t>
  </si>
  <si>
    <t>容积</t>
  </si>
  <si>
    <t>文教街道</t>
  </si>
  <si>
    <t>江北区范江岸路182号</t>
  </si>
  <si>
    <t>江北区范江岸路152-156号</t>
  </si>
  <si>
    <t>范江岸路111号</t>
  </si>
  <si>
    <t>范江岸路103号</t>
  </si>
  <si>
    <t>范江岸路91号</t>
  </si>
  <si>
    <t>范江岸路76号</t>
  </si>
  <si>
    <t>范江岸路79号</t>
  </si>
  <si>
    <t>范江岸路102号</t>
  </si>
  <si>
    <t>范江岸路108号</t>
  </si>
  <si>
    <t>范江岸路128号</t>
  </si>
  <si>
    <t>范江岸路134号</t>
  </si>
  <si>
    <t>范江岸路136号</t>
  </si>
  <si>
    <t>范江岸路144号</t>
  </si>
  <si>
    <t>范江岸路17号</t>
  </si>
  <si>
    <t>范江岸路54号</t>
  </si>
  <si>
    <t>范江岸路60号</t>
  </si>
  <si>
    <t>范江岸路68号</t>
  </si>
  <si>
    <t>范江岸路1号</t>
  </si>
  <si>
    <t>繁景花园（西区）幼儿园</t>
  </si>
  <si>
    <t>繁景花园（西区）</t>
  </si>
  <si>
    <t>江北区育才路258号~育才路240号</t>
  </si>
  <si>
    <t>江北区育才路230号</t>
  </si>
  <si>
    <t>江北区育才路208号</t>
  </si>
  <si>
    <t>育才路-范江岸路交叉口西北角店铺</t>
  </si>
  <si>
    <t>育才路-范江岸路交叉口东侧店铺</t>
  </si>
  <si>
    <t>育才路245号</t>
  </si>
  <si>
    <t>育才路251号</t>
  </si>
  <si>
    <t>育才路29号</t>
  </si>
  <si>
    <t>翠柏路两侧店铺（蔡江河~环城北路）</t>
  </si>
  <si>
    <t>翠柏路417号</t>
  </si>
  <si>
    <t>翠柏路429号</t>
  </si>
  <si>
    <t>翠柏路437号</t>
  </si>
  <si>
    <t>翠柏路428号</t>
  </si>
  <si>
    <t>翠柏路432号</t>
  </si>
  <si>
    <t>文教路14号</t>
  </si>
  <si>
    <t>永丰北路193号</t>
  </si>
  <si>
    <t>永丰北路213号</t>
  </si>
  <si>
    <t>江北区新马路288弄-10号</t>
  </si>
  <si>
    <t>江北区新马路288弄16号</t>
  </si>
  <si>
    <t>江北区新马路288弄54号</t>
  </si>
  <si>
    <t>江北区新马路288弄70号</t>
  </si>
  <si>
    <t>江北区清湖路295号</t>
  </si>
  <si>
    <t>江北区清湖路283号</t>
  </si>
  <si>
    <t>江北区清湖路273号</t>
  </si>
  <si>
    <t>江北区清湖路261号</t>
  </si>
  <si>
    <t>江北区清湖路229号</t>
  </si>
  <si>
    <t>江北区清湖路367号</t>
  </si>
  <si>
    <t>江北区清湖路213号</t>
  </si>
  <si>
    <t>江北区清湖路191号</t>
  </si>
  <si>
    <t>国泰花园（北郊路131号）</t>
  </si>
  <si>
    <t>环城北路西段709弄</t>
  </si>
  <si>
    <t>环城北路西段710弄康桥公寓</t>
  </si>
  <si>
    <t>环城北路西段708弄甲速宁</t>
  </si>
  <si>
    <t>小计</t>
  </si>
  <si>
    <t>外滩街道</t>
  </si>
  <si>
    <t>江北区环城北路东段-65弄</t>
  </si>
  <si>
    <t>铭雅苑</t>
  </si>
  <si>
    <t>5.5/3.6</t>
  </si>
  <si>
    <t>人民路645弄52号</t>
  </si>
  <si>
    <t>人民路645弄250号</t>
  </si>
  <si>
    <t>人民路645弄35-37号</t>
  </si>
  <si>
    <t>人民路645弄76号</t>
  </si>
  <si>
    <t>人民路629号</t>
  </si>
  <si>
    <t>人民路611号</t>
  </si>
  <si>
    <t>人民路599号</t>
  </si>
  <si>
    <t>人民路606号</t>
  </si>
  <si>
    <t>桃源小区（幼儿园西）</t>
  </si>
  <si>
    <t>槐树巷（海虹楼西）</t>
  </si>
  <si>
    <t>太阳村</t>
  </si>
  <si>
    <t>滨湖晴园周边</t>
  </si>
  <si>
    <t>江安路453号</t>
  </si>
  <si>
    <t>新马路（金丽歌舞厅外面）</t>
  </si>
  <si>
    <t>甬港幼儿园（西草马路121弄）</t>
  </si>
  <si>
    <t>老外滩区域</t>
  </si>
  <si>
    <t>扬善路75号田波泡椒牛蛙</t>
  </si>
  <si>
    <t>财政局</t>
  </si>
  <si>
    <t>自规局</t>
  </si>
  <si>
    <t>日湖琴云北侧</t>
  </si>
  <si>
    <t>孔浦街道</t>
  </si>
  <si>
    <t>莲荷小区文汇路29号</t>
  </si>
  <si>
    <t>里夏新村2号楼</t>
  </si>
  <si>
    <t>怡江幼儿园</t>
  </si>
  <si>
    <t>1.5/3</t>
  </si>
  <si>
    <t>环城北路东段350号</t>
  </si>
  <si>
    <t>环城北路东段361号</t>
  </si>
  <si>
    <t>环城北路东段434号</t>
  </si>
  <si>
    <t>宝马街66号</t>
  </si>
  <si>
    <t>华业街20号</t>
  </si>
  <si>
    <t>华业街34号</t>
  </si>
  <si>
    <t>华业街42号</t>
  </si>
  <si>
    <t>华业街76号</t>
  </si>
  <si>
    <t>怡西街7号</t>
  </si>
  <si>
    <t>怡江小区北侧</t>
  </si>
  <si>
    <t>红梅小学</t>
  </si>
  <si>
    <t>东昌路103号</t>
  </si>
  <si>
    <t>东昌路103-1号</t>
  </si>
  <si>
    <t>东昌路117号</t>
  </si>
  <si>
    <t>建业街199号</t>
  </si>
  <si>
    <t>建业街195号</t>
  </si>
  <si>
    <t>建业街183号</t>
  </si>
  <si>
    <t>建业街175号</t>
  </si>
  <si>
    <t>建业街161号</t>
  </si>
  <si>
    <t>建业街139号</t>
  </si>
  <si>
    <t>建业街123号</t>
  </si>
  <si>
    <t>建业街107号</t>
  </si>
  <si>
    <t>建业街85号</t>
  </si>
  <si>
    <t>建业街67号</t>
  </si>
  <si>
    <t>建业街43号</t>
  </si>
  <si>
    <t>东昌路沿街店铺:舟山饭店</t>
  </si>
  <si>
    <t>东昌路沿街店铺:老东北饭店</t>
  </si>
  <si>
    <t>东昌路沿街店铺:好再来饭店</t>
  </si>
  <si>
    <t>二标</t>
  </si>
  <si>
    <t>庄桥街道</t>
  </si>
  <si>
    <t>天沁路7号博洋家纺</t>
  </si>
  <si>
    <t>天沁路32号甬久房产</t>
  </si>
  <si>
    <t>天沁路145号旁边中昊生鲜</t>
  </si>
  <si>
    <t>天沁路68号三江购物</t>
  </si>
  <si>
    <t>天沁路177号人行道绿化边</t>
  </si>
  <si>
    <t>天合家园34号兄弟洗车店</t>
  </si>
  <si>
    <t>天合家园102号得力文具</t>
  </si>
  <si>
    <t>天合家园177号海王星辰</t>
  </si>
  <si>
    <t>天合家园268号天合生煎店</t>
  </si>
  <si>
    <t>天合家园262号百果园</t>
  </si>
  <si>
    <t>天合家园235-1号</t>
  </si>
  <si>
    <t>天合家园195号楼下大叔</t>
  </si>
  <si>
    <t>天合财汇中心66号人行道</t>
  </si>
  <si>
    <t>天合家园275号人行道上</t>
  </si>
  <si>
    <t>兴北路144号沙县小吃</t>
  </si>
  <si>
    <t>北海南路724号超锋家电制冷维修部</t>
  </si>
  <si>
    <t>北海南路689号雅迪电动车</t>
  </si>
  <si>
    <t>北海南路678号广厦烟酒专卖店</t>
  </si>
  <si>
    <t>北海南路621号佳嘉通讯</t>
  </si>
  <si>
    <t>北海南路640号东北水饺炖菜馆</t>
  </si>
  <si>
    <t>北海南路636号牧渔创意寿司</t>
  </si>
  <si>
    <t>北海南路614号盱眙龙虾王</t>
  </si>
  <si>
    <t>北海南路612号蜜雪冰城</t>
  </si>
  <si>
    <t>北海南路584号家家好超市</t>
  </si>
  <si>
    <t>北海南路617号彩虹大药房</t>
  </si>
  <si>
    <t>北海南路563号辰烁建材批发</t>
  </si>
  <si>
    <t>北海南路716号小区旁</t>
  </si>
  <si>
    <t>北海南路榭家菜场旁</t>
  </si>
  <si>
    <t>三标</t>
  </si>
  <si>
    <t>洪塘街道</t>
  </si>
  <si>
    <t>祥北路210号</t>
  </si>
  <si>
    <t xml:space="preserve">              排水泵站基本情况表</t>
  </si>
  <si>
    <t>序 号</t>
  </si>
  <si>
    <t>站 名</t>
  </si>
  <si>
    <t>泵站运行时间</t>
  </si>
  <si>
    <t>所属管理
单位</t>
  </si>
  <si>
    <t>位置</t>
  </si>
  <si>
    <t>坐标</t>
  </si>
  <si>
    <t>建造方式</t>
  </si>
  <si>
    <t>属性及流量（m3/h）</t>
  </si>
  <si>
    <t>水泵型号及编号</t>
  </si>
  <si>
    <t>数量
（台）</t>
  </si>
  <si>
    <t>启动方式</t>
  </si>
  <si>
    <t>服务范围</t>
  </si>
  <si>
    <t>上游泵站</t>
  </si>
  <si>
    <t>下游泵站或排水方向</t>
  </si>
  <si>
    <t>进水管材质/管径</t>
  </si>
  <si>
    <t>出水管材质/管径</t>
  </si>
  <si>
    <t>是否安装
流量计</t>
  </si>
  <si>
    <t>是否安装水质在线监测仪表</t>
  </si>
  <si>
    <t>是否安装液位计</t>
  </si>
  <si>
    <t>除臭装置</t>
  </si>
  <si>
    <t>槐树路雨水强排泵站</t>
  </si>
  <si>
    <t>江北市政养护中心</t>
  </si>
  <si>
    <t>槐树路与西草马路交叉口</t>
  </si>
  <si>
    <t>东经：121.55114114284517，北纬29.884567085677265</t>
  </si>
  <si>
    <t>地上式</t>
  </si>
  <si>
    <t xml:space="preserve">28ZLB-70①②
</t>
  </si>
  <si>
    <t xml:space="preserve">变频启动①②
</t>
  </si>
  <si>
    <t>解放桥至永丰桥</t>
  </si>
  <si>
    <t>无</t>
  </si>
  <si>
    <t>姚江</t>
  </si>
  <si>
    <r>
      <rPr>
        <sz val="9"/>
        <rFont val="宋体"/>
        <family val="3"/>
        <charset val="134"/>
      </rPr>
      <t>混凝土管/Φ</t>
    </r>
    <r>
      <rPr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00</t>
    </r>
  </si>
  <si>
    <t>钢管/Φ1400</t>
  </si>
  <si>
    <t>是</t>
  </si>
  <si>
    <t>否</t>
  </si>
  <si>
    <t>生物除臭(济南欣诚诺环保科技有限公司)</t>
  </si>
  <si>
    <t>槐树路污水提升泵站</t>
  </si>
  <si>
    <t>10MFC-16A③④</t>
  </si>
  <si>
    <t>工频启动③④</t>
  </si>
  <si>
    <t>人民路泵站</t>
  </si>
  <si>
    <t>混凝土管/Φ400</t>
  </si>
  <si>
    <t>孔浦雨水强排泵站</t>
  </si>
  <si>
    <t>文汇路与孔浦路交叉口</t>
  </si>
  <si>
    <t>东经：121.58784985542299，北纬：29.901990971321556</t>
  </si>
  <si>
    <t>150WLB350－11－22①
150WLB350－11－22②
150WLB350－11－22③</t>
  </si>
  <si>
    <t>工频启动</t>
  </si>
  <si>
    <t>文汇路与孔浦路</t>
  </si>
  <si>
    <t>孔浦支路雨水管</t>
  </si>
  <si>
    <t>丽江西路铁路下穿泵站</t>
  </si>
  <si>
    <t>江北区文化中心旁</t>
  </si>
  <si>
    <t>东经：121.53407156467439，北纬：29.91016819463145</t>
  </si>
  <si>
    <t>地埋式</t>
  </si>
  <si>
    <t>250WQ600－16－45</t>
  </si>
  <si>
    <t>变频启动</t>
  </si>
  <si>
    <t>丽江西路铁路桥下穿</t>
  </si>
  <si>
    <t>混凝土管/Φ1000</t>
  </si>
  <si>
    <t>混凝土管/Φ500</t>
  </si>
  <si>
    <t>康庄南路铁路下穿泵站</t>
  </si>
  <si>
    <t>江北东方公馆西门靠近康庄南路</t>
  </si>
  <si>
    <t>东经：121.53957545757295，北纬：29.916919652389804</t>
  </si>
  <si>
    <r>
      <rPr>
        <sz val="9"/>
        <rFont val="宋体"/>
        <family val="3"/>
        <charset val="134"/>
      </rPr>
      <t>200WQ</t>
    </r>
    <r>
      <rPr>
        <sz val="9"/>
        <rFont val="宋体"/>
        <family val="3"/>
        <charset val="134"/>
      </rPr>
      <t>6</t>
    </r>
    <r>
      <rPr>
        <sz val="9"/>
        <rFont val="宋体"/>
        <family val="3"/>
        <charset val="134"/>
      </rPr>
      <t>00-7-30①③ 
150WQ</t>
    </r>
    <r>
      <rPr>
        <sz val="9"/>
        <rFont val="宋体"/>
        <family val="3"/>
        <charset val="134"/>
      </rPr>
      <t>3</t>
    </r>
    <r>
      <rPr>
        <sz val="9"/>
        <rFont val="宋体"/>
        <family val="3"/>
        <charset val="134"/>
      </rPr>
      <t>00-7-15②</t>
    </r>
  </si>
  <si>
    <t>康庄南路下穿</t>
  </si>
  <si>
    <t>后姜河</t>
  </si>
  <si>
    <t>钢管/Φ600</t>
  </si>
  <si>
    <t>钢管/Φ500</t>
  </si>
  <si>
    <t>云飞路铁路下穿泵站</t>
  </si>
  <si>
    <t>云飞路与康庄南路交叉口靠西200米</t>
  </si>
  <si>
    <t>东经：121.53829872608186，北纬：29.915687498997038</t>
  </si>
  <si>
    <t>（400）1600-13-75</t>
  </si>
  <si>
    <t>云飞路铁路桥下穿</t>
  </si>
  <si>
    <t>混凝土管/Φ1200</t>
  </si>
  <si>
    <t>钢管/Φ1000</t>
  </si>
  <si>
    <t>丽江西路江北大桥下穿泵站</t>
  </si>
  <si>
    <t>丽江西路（宁深姚江里南面对面）</t>
  </si>
  <si>
    <t>东经：121.52822971343996，北纬：29.910672709880753</t>
  </si>
  <si>
    <t>（DN250）900-9-45</t>
  </si>
  <si>
    <t>丽江西路江北大桥下穿</t>
  </si>
  <si>
    <t>混凝土管/Φ800</t>
  </si>
  <si>
    <t>钢管/Φ700</t>
  </si>
  <si>
    <t>白沙路雨水提升泵</t>
  </si>
  <si>
    <t>白沙路白沙公园旁</t>
  </si>
  <si>
    <t>东经：21.56639754772188，北纬：29.886729831467566</t>
  </si>
  <si>
    <t>250WQ900-7-37</t>
  </si>
  <si>
    <t>甬江</t>
  </si>
  <si>
    <t>庆丰桥下雨水提升泵</t>
  </si>
  <si>
    <t>白沙路庆丰桥西侧下</t>
  </si>
  <si>
    <t>东经：121.57046377658845，北纬：29.889980838478813</t>
  </si>
  <si>
    <t>庆丰桥下白沙路至东草马路</t>
  </si>
  <si>
    <t>钢管/Φ800</t>
  </si>
  <si>
    <t>大剧院雨水泵站</t>
  </si>
  <si>
    <t>宁波大剧院南面</t>
  </si>
  <si>
    <t xml:space="preserve">北纬：29.88962925517125, 东经121.54787321303175 </t>
  </si>
  <si>
    <t>大剧院周边</t>
  </si>
  <si>
    <t>解放桥下提升泵</t>
  </si>
  <si>
    <t>解放桥北侧靠槐树公园</t>
  </si>
  <si>
    <t>北纬：29.88001542166011, 东经：121.55472893927382</t>
  </si>
  <si>
    <t>150WQ180-7-7.5</t>
  </si>
  <si>
    <t>解放桥下过道</t>
  </si>
  <si>
    <t>钢管/Φ300</t>
  </si>
  <si>
    <t>槐树公园地埋强排泵站</t>
  </si>
  <si>
    <t>槐树公园内</t>
  </si>
  <si>
    <t>北纬：29.881894540866334, 东经：121.55329127524183</t>
  </si>
  <si>
    <t>（DN250)750-6-22</t>
  </si>
  <si>
    <t>槐新路至槐树路</t>
  </si>
  <si>
    <t>三水湾污水泵站</t>
  </si>
  <si>
    <t>江湾路（江北区市政绿化养护中心旁）</t>
  </si>
  <si>
    <t>北纬：29.90287873296649, 东经：121.54587764952467</t>
  </si>
  <si>
    <t>（DN100)60-9-3</t>
  </si>
  <si>
    <t>湾头片区</t>
  </si>
  <si>
    <t>日湖泵站</t>
  </si>
  <si>
    <t>PE管/Φ300</t>
  </si>
  <si>
    <t>钢管/Φ100</t>
  </si>
  <si>
    <t>倪家堰污水泵站</t>
  </si>
  <si>
    <t>倪家堰路（宁波佐豪船舶物资有限公司对面）</t>
  </si>
  <si>
    <t>北纬：29.9052828895131, 东经：121.5683599254875</t>
  </si>
  <si>
    <t>（DN150）130-7.5-5</t>
  </si>
  <si>
    <t>钢管/Φ400</t>
  </si>
  <si>
    <t>康庄南路地埋强排雨水泵站</t>
  </si>
  <si>
    <t>康庄南路与云飞路交叉口西北侧绿化带上</t>
  </si>
  <si>
    <t>北纬：29.915603362679022, 东经：121.53876711342619</t>
  </si>
  <si>
    <t>康庄南路下穿加强</t>
  </si>
  <si>
    <t>槐树路地埋雨水强排泵站</t>
  </si>
  <si>
    <t>槐树公园内（靠近西草马路）</t>
  </si>
  <si>
    <t>北纬：29.88539221300841, 东经：121.55024428580091</t>
  </si>
  <si>
    <t>（DN400）2000-10-90</t>
  </si>
  <si>
    <t>混凝土管/Φ1400</t>
  </si>
  <si>
    <t>清湖路雨水泵站</t>
  </si>
  <si>
    <t>清湖路（公交清湖路站旁）</t>
  </si>
  <si>
    <t>北纬：29.892982483616528,东经： 121.5570678255348</t>
  </si>
  <si>
    <t>（400）1400-10.3-75</t>
  </si>
  <si>
    <t>清湖路至大闸路</t>
  </si>
  <si>
    <t>大闸路地埋雨水强排泵站</t>
  </si>
  <si>
    <t>大闸南路辅路（航港管理局旁）</t>
  </si>
  <si>
    <t>北纬：29.895196203676168,东经： 121.55027110789106</t>
  </si>
  <si>
    <t>（DN400)2250-4.5-55</t>
  </si>
  <si>
    <t>清江路至大闸北路</t>
  </si>
  <si>
    <t>PE管/Φ1200</t>
  </si>
  <si>
    <t>天沁路污水泵站</t>
  </si>
  <si>
    <t>宁慈东路与天沁路交叉口西北侧</t>
  </si>
  <si>
    <t>北纬：29.921626825565625, 东经：121.55547459337996</t>
  </si>
  <si>
    <t>天沁路至宁慈东路</t>
  </si>
  <si>
    <t>PE管/Φ500</t>
  </si>
  <si>
    <t>PE管/Φ200</t>
  </si>
  <si>
    <t>翠柏路雨水泵站</t>
  </si>
  <si>
    <t>双东坊小区内（东方幼儿园旁）</t>
  </si>
  <si>
    <t xml:space="preserve">北纬：29.889968768887822,东经： 121.53167803499983 </t>
  </si>
  <si>
    <t>250WQK900-8-37</t>
  </si>
  <si>
    <t>蔡家河</t>
  </si>
  <si>
    <t>东草马路雨水泵站</t>
  </si>
  <si>
    <t>白沙路与东草马路交叉口（部队大院内）</t>
  </si>
  <si>
    <t>北纬：29.890150152445976, 东经：121.57016773436354</t>
  </si>
  <si>
    <t>250QW600－7－22①②
100QW70－7－3③④</t>
  </si>
  <si>
    <t>变频启动①②
工频启动③④</t>
  </si>
  <si>
    <t>长兴东路机场路下穿泵站</t>
  </si>
  <si>
    <t>长兴东路与机场路交叉口（机场路辅路靠近洋墅名苑）</t>
  </si>
  <si>
    <t>北纬：29.926118031958865, 东经：121.51298303816603</t>
  </si>
  <si>
    <t>（400）1400-18-110</t>
  </si>
  <si>
    <t>长兴东路与机场路下穿</t>
  </si>
  <si>
    <t>洋市河</t>
  </si>
  <si>
    <t>永丰北路2#强排泵</t>
  </si>
  <si>
    <t>永丰北路/范江岸路交叉口</t>
  </si>
  <si>
    <t>北纬：29.89194896411227,东经：121.54421640878674121</t>
  </si>
  <si>
    <t>（DN300)1000-5-22</t>
  </si>
  <si>
    <t>范江岸路/永丰北路</t>
  </si>
  <si>
    <t>PE管/Φ900</t>
  </si>
  <si>
    <t>大庆北路临时强排泵站</t>
  </si>
  <si>
    <t>大庆北路马应龙医院旁</t>
  </si>
  <si>
    <t>北纬：29.89765064780761,东经：121.58029748445507</t>
  </si>
  <si>
    <t>大通河</t>
  </si>
  <si>
    <t>混凝土管/Φ1800</t>
  </si>
  <si>
    <t>大庆北路桥下穿</t>
  </si>
  <si>
    <t>大庆北路桥下人行通道</t>
  </si>
  <si>
    <t>北纬：29.902022027743776, 东经：121.5934671307182</t>
  </si>
  <si>
    <t>WQ28-5-1.5
WQ36-5-1.5</t>
  </si>
  <si>
    <t>大庆北路桥下穿人行通道</t>
  </si>
  <si>
    <t>孔浦河</t>
  </si>
  <si>
    <t>钢管/Φ250</t>
  </si>
  <si>
    <t>红梅5号门地埋（不计入）</t>
  </si>
  <si>
    <t>红梅小区南门</t>
  </si>
  <si>
    <t>北纬：29.898585395168958,东经： 121.58495916372296</t>
  </si>
  <si>
    <t>150WQ100-12-7.5</t>
  </si>
  <si>
    <t>红梅小区</t>
  </si>
  <si>
    <t>大庆北路雨水</t>
  </si>
  <si>
    <t>宝记巷强排泵站</t>
  </si>
  <si>
    <t>江北区市政养护中心</t>
  </si>
  <si>
    <t>解放桥东北侧</t>
  </si>
  <si>
    <t>北纬：29.88543,东经： 121.56183</t>
  </si>
  <si>
    <t>（DN300）1000-10-45</t>
  </si>
  <si>
    <t>宝记巷地块</t>
  </si>
  <si>
    <t>混凝土管/Φ700</t>
  </si>
  <si>
    <t>下江路污水提升泵站</t>
  </si>
  <si>
    <t>下江路与环城北路口东南角</t>
  </si>
  <si>
    <t>姚江大桥下泵站</t>
  </si>
  <si>
    <t>姚江大桥下</t>
  </si>
  <si>
    <t>备注：雨水强排58800m³/小时  污水强排3410m³/小时</t>
  </si>
  <si>
    <t>闸门名称</t>
  </si>
  <si>
    <t>闸门位置</t>
  </si>
  <si>
    <t>启闭方式</t>
  </si>
  <si>
    <t>建成（改造）时间</t>
  </si>
  <si>
    <t>清湖路蝶阀</t>
  </si>
  <si>
    <t>大剧院宁波音乐港台阶南侧</t>
  </si>
  <si>
    <t>远程/电动</t>
  </si>
  <si>
    <t>大剧院河道闸门</t>
  </si>
  <si>
    <t>大剧院东门靠近永丰桥边</t>
  </si>
  <si>
    <t>2017.12由街道移交至中心养护</t>
  </si>
  <si>
    <t>大闸路闸门</t>
  </si>
  <si>
    <t>大剧院沿线清江路对面</t>
  </si>
  <si>
    <t>2018.1下放</t>
  </si>
  <si>
    <t>永丰桥下闸门</t>
  </si>
  <si>
    <t>槐树路西端绿化带内</t>
  </si>
  <si>
    <t>桃渡路闸门</t>
  </si>
  <si>
    <t>桃渡路正对姚江边</t>
  </si>
  <si>
    <t>2020.6由市排水公司移交</t>
  </si>
  <si>
    <t>康庄南路闸门</t>
  </si>
  <si>
    <t>康庄南路与天水南侧路口东南角绿化带内</t>
  </si>
  <si>
    <t>本地/电动</t>
  </si>
  <si>
    <t>西草马路蝶阀</t>
  </si>
  <si>
    <t>西草马路与大闸南路口交叉井内</t>
  </si>
  <si>
    <t>手动</t>
  </si>
  <si>
    <t>大庆北路江北大河闸门</t>
  </si>
  <si>
    <t>梅竹路与大庆北路口河边</t>
  </si>
  <si>
    <t>翠柏路污水阀门</t>
  </si>
  <si>
    <t>蔡江河桥西北岸</t>
  </si>
  <si>
    <t>锦堂路大通河闸门</t>
  </si>
  <si>
    <t>锦堂路与环城北路口西南角</t>
  </si>
  <si>
    <t>大庆北路大通河闸门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</si>
</sst>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yyyy/m"/>
    <numFmt numFmtId="178" formatCode="0.0_ "/>
    <numFmt numFmtId="179" formatCode="0.0"/>
    <numFmt numFmtId="180" formatCode="0.0_);[Red]\(0.0\)"/>
    <numFmt numFmtId="181" formatCode="0_ "/>
  </numFmts>
  <fonts count="27">
    <font>
      <sz val="12"/>
      <name val="宋体"/>
      <charset val="134"/>
    </font>
    <font>
      <b/>
      <sz val="22"/>
      <name val="宋体"/>
      <family val="3"/>
      <charset val="134"/>
      <scheme val="maj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b/>
      <u/>
      <sz val="22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b/>
      <sz val="14"/>
      <name val="仿宋"/>
      <family val="3"/>
      <charset val="134"/>
    </font>
    <font>
      <b/>
      <sz val="12"/>
      <name val="仿宋"/>
      <family val="3"/>
      <charset val="134"/>
    </font>
    <font>
      <b/>
      <sz val="10"/>
      <name val="Times New Roman"/>
      <family val="1"/>
    </font>
    <font>
      <b/>
      <sz val="10"/>
      <name val="汉仪中秀体简"/>
      <charset val="134"/>
    </font>
    <font>
      <sz val="11"/>
      <name val="宋体"/>
      <family val="3"/>
      <charset val="134"/>
    </font>
    <font>
      <sz val="10.5"/>
      <name val="仿宋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等线"/>
      <family val="3"/>
      <charset val="134"/>
    </font>
    <font>
      <b/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楷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Protection="0">
      <alignment vertical="center"/>
    </xf>
    <xf numFmtId="0" fontId="24" fillId="0" borderId="0"/>
    <xf numFmtId="0" fontId="23" fillId="0" borderId="0"/>
    <xf numFmtId="0" fontId="24" fillId="0" borderId="0">
      <alignment vertical="center"/>
    </xf>
  </cellStyleXfs>
  <cellXfs count="112"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0" xfId="0" applyNumberFormat="1" applyProtection="1">
      <alignment vertical="center"/>
    </xf>
    <xf numFmtId="178" fontId="8" fillId="0" borderId="0" xfId="0" applyNumberFormat="1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178" fontId="10" fillId="0" borderId="0" xfId="0" applyNumberFormat="1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177" fontId="11" fillId="0" borderId="1" xfId="0" applyNumberFormat="1" applyFont="1" applyBorder="1" applyAlignment="1" applyProtection="1">
      <alignment horizontal="center" vertical="center"/>
    </xf>
    <xf numFmtId="178" fontId="12" fillId="0" borderId="0" xfId="0" applyNumberFormat="1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179" fontId="13" fillId="0" borderId="1" xfId="0" applyNumberFormat="1" applyFont="1" applyBorder="1" applyAlignment="1" applyProtection="1">
      <alignment horizontal="center" vertical="center" wrapText="1"/>
    </xf>
    <xf numFmtId="178" fontId="7" fillId="0" borderId="0" xfId="0" applyNumberFormat="1" applyFont="1" applyAlignment="1" applyProtection="1">
      <alignment horizontal="center" vertical="center"/>
    </xf>
    <xf numFmtId="178" fontId="7" fillId="0" borderId="0" xfId="0" applyNumberFormat="1" applyFont="1" applyProtection="1">
      <alignment vertical="center"/>
    </xf>
    <xf numFmtId="0" fontId="13" fillId="0" borderId="1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80" fontId="12" fillId="0" borderId="0" xfId="0" applyNumberFormat="1" applyFont="1" applyProtection="1">
      <alignment vertical="center"/>
    </xf>
    <xf numFmtId="176" fontId="12" fillId="0" borderId="0" xfId="0" applyNumberFormat="1" applyFont="1" applyProtection="1">
      <alignment vertical="center"/>
    </xf>
    <xf numFmtId="180" fontId="7" fillId="0" borderId="0" xfId="0" applyNumberFormat="1" applyFont="1" applyProtection="1">
      <alignment vertical="center"/>
    </xf>
    <xf numFmtId="176" fontId="7" fillId="0" borderId="0" xfId="0" applyNumberFormat="1" applyFont="1" applyProtection="1">
      <alignment vertical="center"/>
    </xf>
    <xf numFmtId="178" fontId="16" fillId="0" borderId="0" xfId="0" applyNumberFormat="1" applyFont="1" applyProtection="1">
      <alignment vertical="center"/>
    </xf>
    <xf numFmtId="0" fontId="12" fillId="0" borderId="0" xfId="0" applyFont="1" applyAlignment="1" applyProtection="1">
      <alignment vertical="center" wrapText="1"/>
    </xf>
    <xf numFmtId="178" fontId="17" fillId="0" borderId="0" xfId="0" applyNumberFormat="1" applyFont="1" applyProtection="1">
      <alignment vertical="center"/>
    </xf>
    <xf numFmtId="0" fontId="18" fillId="0" borderId="0" xfId="0" applyFont="1" applyProtection="1">
      <alignment vertical="center"/>
    </xf>
    <xf numFmtId="179" fontId="19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Protection="1">
      <alignment vertical="center"/>
    </xf>
    <xf numFmtId="0" fontId="19" fillId="0" borderId="0" xfId="0" applyFont="1" applyAlignment="1" applyProtection="1">
      <alignment horizontal="center" vertical="center" wrapText="1"/>
    </xf>
    <xf numFmtId="179" fontId="19" fillId="0" borderId="0" xfId="0" applyNumberFormat="1" applyFont="1" applyAlignment="1" applyProtection="1">
      <alignment horizontal="center" vertical="center" wrapText="1"/>
    </xf>
    <xf numFmtId="177" fontId="0" fillId="0" borderId="1" xfId="0" applyNumberFormat="1" applyBorder="1" applyAlignment="1" applyProtection="1">
      <alignment horizontal="center" vertical="center"/>
    </xf>
    <xf numFmtId="177" fontId="0" fillId="0" borderId="1" xfId="0" applyNumberFormat="1" applyBorder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0" xfId="0" applyNumberFormat="1" applyFont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>
      <alignment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176" fontId="20" fillId="0" borderId="1" xfId="0" applyNumberFormat="1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177" fontId="20" fillId="0" borderId="1" xfId="0" applyNumberFormat="1" applyFont="1" applyBorder="1" applyAlignment="1" applyProtection="1">
      <alignment horizontal="center" vertical="center" wrapText="1"/>
    </xf>
    <xf numFmtId="178" fontId="20" fillId="0" borderId="1" xfId="0" applyNumberFormat="1" applyFont="1" applyBorder="1" applyAlignment="1" applyProtection="1">
      <alignment horizontal="center" vertical="center" wrapText="1"/>
    </xf>
    <xf numFmtId="176" fontId="21" fillId="0" borderId="1" xfId="0" applyNumberFormat="1" applyFont="1" applyBorder="1" applyAlignment="1" applyProtection="1">
      <alignment horizontal="center" vertical="center"/>
    </xf>
    <xf numFmtId="176" fontId="20" fillId="0" borderId="1" xfId="3" applyNumberFormat="1" applyFont="1" applyBorder="1" applyAlignment="1">
      <alignment horizontal="center" vertical="center" wrapText="1"/>
    </xf>
    <xf numFmtId="176" fontId="20" fillId="0" borderId="1" xfId="2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181" fontId="20" fillId="0" borderId="1" xfId="0" applyNumberFormat="1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176" fontId="22" fillId="0" borderId="1" xfId="3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177" fontId="22" fillId="0" borderId="1" xfId="0" applyNumberFormat="1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176" fontId="20" fillId="0" borderId="2" xfId="0" applyNumberFormat="1" applyFont="1" applyBorder="1" applyAlignment="1" applyProtection="1">
      <alignment horizontal="center" vertical="center" wrapText="1"/>
    </xf>
    <xf numFmtId="176" fontId="22" fillId="0" borderId="0" xfId="0" applyNumberFormat="1" applyFont="1" applyAlignment="1" applyProtection="1">
      <alignment horizontal="center" vertical="center" wrapText="1"/>
    </xf>
    <xf numFmtId="49" fontId="22" fillId="0" borderId="0" xfId="0" applyNumberFormat="1" applyFont="1" applyAlignment="1" applyProtection="1">
      <alignment horizontal="center" vertical="center" wrapText="1"/>
    </xf>
    <xf numFmtId="176" fontId="20" fillId="0" borderId="0" xfId="0" applyNumberFormat="1" applyFont="1" applyAlignment="1" applyProtection="1">
      <alignment horizontal="center" vertical="center" wrapText="1"/>
    </xf>
    <xf numFmtId="0" fontId="26" fillId="0" borderId="0" xfId="0" applyFont="1" applyProtection="1">
      <alignment vertical="center"/>
    </xf>
    <xf numFmtId="176" fontId="20" fillId="0" borderId="0" xfId="2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Alignment="1" applyProtection="1">
      <alignment horizontal="center" vertical="center" wrapText="1"/>
    </xf>
    <xf numFmtId="181" fontId="20" fillId="0" borderId="0" xfId="0" applyNumberFormat="1" applyFont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176" fontId="20" fillId="0" borderId="1" xfId="0" applyNumberFormat="1" applyFont="1" applyBorder="1" applyAlignment="1" applyProtection="1">
      <alignment horizontal="center" vertical="center" wrapText="1"/>
    </xf>
    <xf numFmtId="178" fontId="20" fillId="0" borderId="1" xfId="0" applyNumberFormat="1" applyFont="1" applyBorder="1" applyAlignment="1" applyProtection="1">
      <alignment horizontal="center" vertical="center" wrapText="1"/>
    </xf>
    <xf numFmtId="176" fontId="20" fillId="0" borderId="1" xfId="2" applyNumberFormat="1" applyFont="1" applyBorder="1" applyAlignment="1">
      <alignment horizontal="center" vertical="center" wrapText="1"/>
    </xf>
    <xf numFmtId="176" fontId="20" fillId="0" borderId="1" xfId="3" applyNumberFormat="1" applyFont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177" fontId="20" fillId="0" borderId="1" xfId="0" applyNumberFormat="1" applyFont="1" applyBorder="1" applyAlignment="1" applyProtection="1">
      <alignment horizontal="center" vertical="center" wrapText="1"/>
    </xf>
    <xf numFmtId="176" fontId="21" fillId="0" borderId="1" xfId="3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32000000}"/>
    <cellStyle name="常规 3" xfId="3" xr:uid="{00000000-0005-0000-0000-000033000000}"/>
    <cellStyle name="常规Sheet1" xfId="1" xr:uid="{00000000-0005-0000-0000-000031000000}"/>
  </cellStyles>
  <dxfs count="23"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  <dxf>
      <fill>
        <patternFill patternType="solid">
          <bgColor rgb="FF5B9BD5"/>
        </patternFill>
      </fill>
    </dxf>
  </dxfs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51"/>
  <sheetViews>
    <sheetView tabSelected="1" zoomScale="60" zoomScaleNormal="60" workbookViewId="0">
      <pane xSplit="5" ySplit="4" topLeftCell="F82" activePane="bottomRight" state="frozen"/>
      <selection pane="topRight"/>
      <selection pane="bottomLeft"/>
      <selection pane="bottomRight" activeCell="D238" sqref="D238"/>
    </sheetView>
  </sheetViews>
  <sheetFormatPr defaultColWidth="5.69921875" defaultRowHeight="24.9" customHeight="1"/>
  <cols>
    <col min="1" max="1" width="4.69921875" style="60" customWidth="1"/>
    <col min="2" max="2" width="26.59765625" style="60" customWidth="1"/>
    <col min="3" max="3" width="39.59765625" style="60" customWidth="1"/>
    <col min="4" max="4" width="8.59765625" style="60" customWidth="1"/>
    <col min="5" max="5" width="15.296875" style="60" customWidth="1"/>
    <col min="6" max="6" width="17.19921875" style="81" customWidth="1"/>
    <col min="7" max="7" width="18.59765625" style="81" customWidth="1"/>
    <col min="8" max="8" width="19.296875" style="81" customWidth="1"/>
    <col min="9" max="9" width="11.09765625" style="60" customWidth="1"/>
    <col min="10" max="10" width="16.3984375" style="60" customWidth="1"/>
    <col min="11" max="12" width="12" style="60" customWidth="1"/>
    <col min="13" max="13" width="13.8984375" style="60" customWidth="1"/>
    <col min="14" max="14" width="13.19921875" style="60" customWidth="1"/>
    <col min="15" max="27" width="12" style="60" customWidth="1"/>
    <col min="28" max="28" width="13.5" style="60" customWidth="1"/>
    <col min="29" max="29" width="14" style="60" customWidth="1"/>
    <col min="30" max="31" width="12" style="60" customWidth="1"/>
    <col min="32" max="32" width="14.19921875" style="60" customWidth="1"/>
    <col min="33" max="43" width="12" style="60" customWidth="1"/>
    <col min="44" max="47" width="9.09765625" style="60" customWidth="1"/>
    <col min="48" max="48" width="12.19921875" style="60" customWidth="1"/>
    <col min="49" max="49" width="11.3984375" style="60" customWidth="1"/>
    <col min="50" max="50" width="12.19921875" style="60" customWidth="1"/>
    <col min="51" max="51" width="12" style="60" customWidth="1"/>
    <col min="52" max="52" width="11.3984375" style="60" customWidth="1"/>
    <col min="53" max="16384" width="5.69921875" style="60"/>
  </cols>
  <sheetData>
    <row r="1" spans="1:52" ht="24.9" customHeight="1">
      <c r="A1" s="87" t="s">
        <v>0</v>
      </c>
      <c r="B1" s="87"/>
      <c r="C1" s="87"/>
      <c r="D1" s="87"/>
      <c r="E1" s="87"/>
      <c r="F1" s="88"/>
      <c r="G1" s="88"/>
      <c r="H1" s="88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</row>
    <row r="2" spans="1:52" ht="24.9" customHeight="1">
      <c r="A2" s="87" t="s">
        <v>1</v>
      </c>
      <c r="B2" s="87" t="s">
        <v>2</v>
      </c>
      <c r="C2" s="87" t="s">
        <v>3</v>
      </c>
      <c r="D2" s="87" t="s">
        <v>4</v>
      </c>
      <c r="E2" s="93" t="s">
        <v>5</v>
      </c>
      <c r="F2" s="88" t="s">
        <v>6</v>
      </c>
      <c r="G2" s="88" t="s">
        <v>7</v>
      </c>
      <c r="H2" s="88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7" t="s">
        <v>8</v>
      </c>
      <c r="AY2" s="87" t="s">
        <v>9</v>
      </c>
      <c r="AZ2" s="87" t="s">
        <v>10</v>
      </c>
    </row>
    <row r="3" spans="1:52" ht="24.9" customHeight="1">
      <c r="A3" s="87"/>
      <c r="B3" s="87"/>
      <c r="C3" s="87"/>
      <c r="D3" s="87"/>
      <c r="E3" s="93"/>
      <c r="F3" s="88"/>
      <c r="G3" s="88" t="s">
        <v>11</v>
      </c>
      <c r="H3" s="88" t="s">
        <v>12</v>
      </c>
      <c r="I3" s="89" t="s">
        <v>13</v>
      </c>
      <c r="J3" s="89" t="s">
        <v>14</v>
      </c>
      <c r="K3" s="89"/>
      <c r="L3" s="89"/>
      <c r="M3" s="89" t="s">
        <v>15</v>
      </c>
      <c r="N3" s="89"/>
      <c r="O3" s="89"/>
      <c r="P3" s="89" t="s">
        <v>16</v>
      </c>
      <c r="Q3" s="89"/>
      <c r="R3" s="89"/>
      <c r="S3" s="89" t="s">
        <v>17</v>
      </c>
      <c r="T3" s="89"/>
      <c r="U3" s="89"/>
      <c r="V3" s="89" t="s">
        <v>18</v>
      </c>
      <c r="W3" s="89"/>
      <c r="X3" s="89"/>
      <c r="Y3" s="89" t="s">
        <v>19</v>
      </c>
      <c r="Z3" s="89"/>
      <c r="AA3" s="89"/>
      <c r="AB3" s="89" t="s">
        <v>20</v>
      </c>
      <c r="AC3" s="89"/>
      <c r="AD3" s="89" t="s">
        <v>21</v>
      </c>
      <c r="AE3" s="89"/>
      <c r="AF3" s="89" t="s">
        <v>22</v>
      </c>
      <c r="AG3" s="89"/>
      <c r="AH3" s="89" t="s">
        <v>23</v>
      </c>
      <c r="AI3" s="89"/>
      <c r="AJ3" s="89" t="s">
        <v>24</v>
      </c>
      <c r="AK3" s="89"/>
      <c r="AL3" s="89" t="s">
        <v>25</v>
      </c>
      <c r="AM3" s="89"/>
      <c r="AN3" s="87" t="s">
        <v>26</v>
      </c>
      <c r="AO3" s="87"/>
      <c r="AP3" s="87" t="s">
        <v>27</v>
      </c>
      <c r="AQ3" s="87"/>
      <c r="AR3" s="87" t="s">
        <v>28</v>
      </c>
      <c r="AS3" s="87"/>
      <c r="AT3" s="87" t="s">
        <v>29</v>
      </c>
      <c r="AU3" s="87"/>
      <c r="AV3" s="87" t="s">
        <v>30</v>
      </c>
      <c r="AW3" s="87"/>
      <c r="AX3" s="87"/>
      <c r="AY3" s="87"/>
      <c r="AZ3" s="87"/>
    </row>
    <row r="4" spans="1:52" ht="24.9" customHeight="1">
      <c r="A4" s="87"/>
      <c r="B4" s="87"/>
      <c r="C4" s="87"/>
      <c r="D4" s="87"/>
      <c r="E4" s="93"/>
      <c r="F4" s="59" t="s">
        <v>31</v>
      </c>
      <c r="G4" s="88"/>
      <c r="H4" s="88"/>
      <c r="I4" s="89"/>
      <c r="J4" s="62" t="s">
        <v>11</v>
      </c>
      <c r="K4" s="62" t="s">
        <v>12</v>
      </c>
      <c r="L4" s="62" t="s">
        <v>13</v>
      </c>
      <c r="M4" s="62" t="s">
        <v>11</v>
      </c>
      <c r="N4" s="62" t="s">
        <v>12</v>
      </c>
      <c r="O4" s="62" t="s">
        <v>13</v>
      </c>
      <c r="P4" s="62" t="s">
        <v>11</v>
      </c>
      <c r="Q4" s="62" t="s">
        <v>12</v>
      </c>
      <c r="R4" s="62" t="s">
        <v>13</v>
      </c>
      <c r="S4" s="62" t="s">
        <v>11</v>
      </c>
      <c r="T4" s="62" t="s">
        <v>12</v>
      </c>
      <c r="U4" s="62" t="s">
        <v>13</v>
      </c>
      <c r="V4" s="62" t="s">
        <v>11</v>
      </c>
      <c r="W4" s="62" t="s">
        <v>12</v>
      </c>
      <c r="X4" s="62" t="s">
        <v>13</v>
      </c>
      <c r="Y4" s="62" t="s">
        <v>11</v>
      </c>
      <c r="Z4" s="62" t="s">
        <v>12</v>
      </c>
      <c r="AA4" s="62" t="s">
        <v>13</v>
      </c>
      <c r="AB4" s="62" t="s">
        <v>11</v>
      </c>
      <c r="AC4" s="62" t="s">
        <v>12</v>
      </c>
      <c r="AD4" s="62" t="s">
        <v>11</v>
      </c>
      <c r="AE4" s="62" t="s">
        <v>12</v>
      </c>
      <c r="AF4" s="62" t="s">
        <v>11</v>
      </c>
      <c r="AG4" s="62" t="s">
        <v>12</v>
      </c>
      <c r="AH4" s="62" t="s">
        <v>11</v>
      </c>
      <c r="AI4" s="62" t="s">
        <v>12</v>
      </c>
      <c r="AJ4" s="62" t="s">
        <v>11</v>
      </c>
      <c r="AK4" s="62" t="s">
        <v>12</v>
      </c>
      <c r="AL4" s="62" t="s">
        <v>11</v>
      </c>
      <c r="AM4" s="62" t="s">
        <v>12</v>
      </c>
      <c r="AN4" s="62" t="s">
        <v>11</v>
      </c>
      <c r="AO4" s="62" t="s">
        <v>12</v>
      </c>
      <c r="AP4" s="62" t="s">
        <v>11</v>
      </c>
      <c r="AQ4" s="62" t="s">
        <v>12</v>
      </c>
      <c r="AR4" s="62" t="s">
        <v>11</v>
      </c>
      <c r="AS4" s="62" t="s">
        <v>12</v>
      </c>
      <c r="AT4" s="62" t="s">
        <v>11</v>
      </c>
      <c r="AU4" s="62" t="s">
        <v>12</v>
      </c>
      <c r="AV4" s="58" t="s">
        <v>11</v>
      </c>
      <c r="AW4" s="58" t="s">
        <v>12</v>
      </c>
      <c r="AX4" s="58" t="s">
        <v>32</v>
      </c>
      <c r="AY4" s="58" t="s">
        <v>32</v>
      </c>
      <c r="AZ4" s="58" t="s">
        <v>32</v>
      </c>
    </row>
    <row r="5" spans="1:52" ht="24.9" customHeight="1">
      <c r="A5" s="58">
        <v>1</v>
      </c>
      <c r="B5" s="59" t="s">
        <v>33</v>
      </c>
      <c r="C5" s="59" t="s">
        <v>34</v>
      </c>
      <c r="D5" s="58" t="s">
        <v>35</v>
      </c>
      <c r="E5" s="61"/>
      <c r="F5" s="59">
        <f t="shared" ref="F5:F68" si="0">SUM(G5:I5)</f>
        <v>2140.5</v>
      </c>
      <c r="G5" s="59">
        <f t="shared" ref="G5:G68" si="1">J5+M5+P5+S5+V5+Y5+AB5+AD5+AF5+AH5+AJ5+AL5+AN5+AP5+AR5+AT5+AV5</f>
        <v>2140.5</v>
      </c>
      <c r="H5" s="59">
        <f t="shared" ref="H5:H68" si="2">K5+N5+Q5+T5+W5+Z5+AC5+AG5+AI5+AK5+AM5+AO5+AQ5+AS5+AU5</f>
        <v>0</v>
      </c>
      <c r="I5" s="58"/>
      <c r="J5" s="59"/>
      <c r="K5" s="59"/>
      <c r="L5" s="59"/>
      <c r="M5" s="59">
        <v>751.5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>
        <v>435</v>
      </c>
      <c r="AC5" s="59"/>
      <c r="AD5" s="59"/>
      <c r="AE5" s="59"/>
      <c r="AF5" s="59">
        <v>954</v>
      </c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8" t="s">
        <v>36</v>
      </c>
      <c r="AX5" s="58">
        <v>32</v>
      </c>
      <c r="AY5" s="58"/>
      <c r="AZ5" s="58">
        <v>79</v>
      </c>
    </row>
    <row r="6" spans="1:52" ht="24.9" customHeight="1">
      <c r="A6" s="58">
        <v>2</v>
      </c>
      <c r="B6" s="59" t="s">
        <v>37</v>
      </c>
      <c r="C6" s="59" t="s">
        <v>38</v>
      </c>
      <c r="D6" s="58" t="s">
        <v>35</v>
      </c>
      <c r="E6" s="61"/>
      <c r="F6" s="59">
        <f t="shared" si="0"/>
        <v>1183</v>
      </c>
      <c r="G6" s="59">
        <f t="shared" si="1"/>
        <v>1183</v>
      </c>
      <c r="H6" s="59">
        <f t="shared" si="2"/>
        <v>0</v>
      </c>
      <c r="I6" s="58"/>
      <c r="J6" s="59"/>
      <c r="K6" s="59"/>
      <c r="L6" s="59"/>
      <c r="M6" s="63">
        <v>819.6</v>
      </c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>
        <v>363.4</v>
      </c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8" t="s">
        <v>39</v>
      </c>
      <c r="AX6" s="58">
        <v>31</v>
      </c>
      <c r="AY6" s="58"/>
      <c r="AZ6" s="58">
        <v>59</v>
      </c>
    </row>
    <row r="7" spans="1:52" ht="24.9" customHeight="1">
      <c r="A7" s="58">
        <v>3</v>
      </c>
      <c r="B7" s="59" t="s">
        <v>40</v>
      </c>
      <c r="C7" s="59" t="s">
        <v>41</v>
      </c>
      <c r="D7" s="58" t="s">
        <v>35</v>
      </c>
      <c r="E7" s="61"/>
      <c r="F7" s="59">
        <f t="shared" si="0"/>
        <v>2765.31</v>
      </c>
      <c r="G7" s="59">
        <f t="shared" si="1"/>
        <v>1644.81</v>
      </c>
      <c r="H7" s="59">
        <f t="shared" si="2"/>
        <v>1120.5</v>
      </c>
      <c r="I7" s="58"/>
      <c r="J7" s="59"/>
      <c r="K7" s="59"/>
      <c r="L7" s="59"/>
      <c r="M7" s="63">
        <v>1625.59</v>
      </c>
      <c r="N7" s="63">
        <v>320</v>
      </c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63">
        <v>19.22</v>
      </c>
      <c r="AC7" s="59">
        <v>800.5</v>
      </c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8" t="s">
        <v>42</v>
      </c>
      <c r="AX7" s="58">
        <v>57</v>
      </c>
      <c r="AY7" s="58">
        <v>65</v>
      </c>
      <c r="AZ7" s="58">
        <v>98</v>
      </c>
    </row>
    <row r="8" spans="1:52" ht="24.9" customHeight="1">
      <c r="A8" s="58">
        <v>4</v>
      </c>
      <c r="B8" s="59" t="s">
        <v>43</v>
      </c>
      <c r="C8" s="59" t="s">
        <v>44</v>
      </c>
      <c r="D8" s="58" t="s">
        <v>35</v>
      </c>
      <c r="E8" s="61"/>
      <c r="F8" s="59">
        <f t="shared" si="0"/>
        <v>818.59999999999991</v>
      </c>
      <c r="G8" s="59">
        <f t="shared" si="1"/>
        <v>485.2</v>
      </c>
      <c r="H8" s="59">
        <f t="shared" si="2"/>
        <v>333.4</v>
      </c>
      <c r="I8" s="58"/>
      <c r="J8" s="59"/>
      <c r="K8" s="59"/>
      <c r="L8" s="59"/>
      <c r="M8" s="63">
        <v>465.59</v>
      </c>
      <c r="N8" s="63">
        <v>333.4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63">
        <v>19.61</v>
      </c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8" t="s">
        <v>45</v>
      </c>
      <c r="AX8" s="58">
        <v>17</v>
      </c>
      <c r="AY8" s="58">
        <v>12</v>
      </c>
      <c r="AZ8" s="58">
        <v>25</v>
      </c>
    </row>
    <row r="9" spans="1:52" ht="24.9" customHeight="1">
      <c r="A9" s="58">
        <v>5</v>
      </c>
      <c r="B9" s="59" t="s">
        <v>46</v>
      </c>
      <c r="C9" s="64" t="s">
        <v>47</v>
      </c>
      <c r="D9" s="58" t="s">
        <v>35</v>
      </c>
      <c r="E9" s="61"/>
      <c r="F9" s="59">
        <f t="shared" si="0"/>
        <v>659.96</v>
      </c>
      <c r="G9" s="59">
        <f t="shared" si="1"/>
        <v>344.96</v>
      </c>
      <c r="H9" s="59">
        <f t="shared" si="2"/>
        <v>315</v>
      </c>
      <c r="I9" s="58"/>
      <c r="J9" s="59"/>
      <c r="K9" s="59"/>
      <c r="L9" s="59"/>
      <c r="M9" s="63">
        <v>344.96</v>
      </c>
      <c r="N9" s="63">
        <v>315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63"/>
      <c r="AC9" s="59"/>
      <c r="AD9" s="59"/>
      <c r="AE9" s="59"/>
      <c r="AF9" s="63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8" t="s">
        <v>48</v>
      </c>
      <c r="AX9" s="63">
        <v>15</v>
      </c>
      <c r="AY9" s="63">
        <v>14</v>
      </c>
      <c r="AZ9" s="63">
        <v>30</v>
      </c>
    </row>
    <row r="10" spans="1:52" ht="24.9" customHeight="1">
      <c r="A10" s="58">
        <v>6</v>
      </c>
      <c r="B10" s="65" t="s">
        <v>49</v>
      </c>
      <c r="C10" s="64" t="s">
        <v>44</v>
      </c>
      <c r="D10" s="58" t="s">
        <v>35</v>
      </c>
      <c r="E10" s="61"/>
      <c r="F10" s="59">
        <f t="shared" si="0"/>
        <v>734.4</v>
      </c>
      <c r="G10" s="59">
        <f t="shared" si="1"/>
        <v>734.4</v>
      </c>
      <c r="H10" s="59">
        <f t="shared" si="2"/>
        <v>0</v>
      </c>
      <c r="I10" s="58"/>
      <c r="J10" s="59"/>
      <c r="K10" s="59"/>
      <c r="L10" s="59"/>
      <c r="M10" s="63">
        <v>734.4</v>
      </c>
      <c r="N10" s="63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3"/>
      <c r="AC10" s="59"/>
      <c r="AD10" s="59"/>
      <c r="AE10" s="59"/>
      <c r="AF10" s="63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8" t="s">
        <v>50</v>
      </c>
      <c r="AX10" s="63">
        <v>20</v>
      </c>
      <c r="AY10" s="63"/>
      <c r="AZ10" s="63">
        <v>41</v>
      </c>
    </row>
    <row r="11" spans="1:52" ht="24.9" customHeight="1">
      <c r="A11" s="58">
        <v>7</v>
      </c>
      <c r="B11" s="59" t="s">
        <v>51</v>
      </c>
      <c r="C11" s="64" t="s">
        <v>52</v>
      </c>
      <c r="D11" s="58" t="s">
        <v>35</v>
      </c>
      <c r="E11" s="61"/>
      <c r="F11" s="59">
        <f t="shared" si="0"/>
        <v>471.57</v>
      </c>
      <c r="G11" s="59">
        <f t="shared" si="1"/>
        <v>310.57</v>
      </c>
      <c r="H11" s="59">
        <f t="shared" si="2"/>
        <v>161</v>
      </c>
      <c r="I11" s="58"/>
      <c r="J11" s="59"/>
      <c r="K11" s="59"/>
      <c r="L11" s="59"/>
      <c r="M11" s="63">
        <v>310.57</v>
      </c>
      <c r="N11" s="63">
        <v>161</v>
      </c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3"/>
      <c r="AC11" s="59"/>
      <c r="AD11" s="59"/>
      <c r="AE11" s="59"/>
      <c r="AF11" s="63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8" t="s">
        <v>53</v>
      </c>
      <c r="AX11" s="63">
        <v>8</v>
      </c>
      <c r="AY11" s="63">
        <v>8</v>
      </c>
      <c r="AZ11" s="63">
        <v>16</v>
      </c>
    </row>
    <row r="12" spans="1:52" ht="24.9" customHeight="1">
      <c r="A12" s="58">
        <v>8</v>
      </c>
      <c r="B12" s="59" t="s">
        <v>54</v>
      </c>
      <c r="C12" s="64" t="s">
        <v>55</v>
      </c>
      <c r="D12" s="58" t="s">
        <v>35</v>
      </c>
      <c r="E12" s="61"/>
      <c r="F12" s="59">
        <f t="shared" si="0"/>
        <v>1926.8</v>
      </c>
      <c r="G12" s="59">
        <f t="shared" si="1"/>
        <v>1460</v>
      </c>
      <c r="H12" s="59">
        <f t="shared" si="2"/>
        <v>466.8</v>
      </c>
      <c r="I12" s="58"/>
      <c r="J12" s="59"/>
      <c r="K12" s="59"/>
      <c r="L12" s="59"/>
      <c r="M12" s="63">
        <v>820</v>
      </c>
      <c r="N12" s="63">
        <v>466.8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3">
        <v>270</v>
      </c>
      <c r="AC12" s="59"/>
      <c r="AD12" s="59"/>
      <c r="AE12" s="59"/>
      <c r="AF12" s="63">
        <v>370</v>
      </c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8" t="s">
        <v>56</v>
      </c>
      <c r="AX12" s="63">
        <v>36</v>
      </c>
      <c r="AY12" s="63">
        <v>34</v>
      </c>
      <c r="AZ12" s="63">
        <v>72</v>
      </c>
    </row>
    <row r="13" spans="1:52" ht="24.9" customHeight="1">
      <c r="A13" s="58">
        <v>9</v>
      </c>
      <c r="B13" s="59" t="s">
        <v>57</v>
      </c>
      <c r="C13" s="64" t="s">
        <v>58</v>
      </c>
      <c r="D13" s="58" t="s">
        <v>35</v>
      </c>
      <c r="E13" s="61"/>
      <c r="F13" s="59">
        <f t="shared" si="0"/>
        <v>1252.6799999999998</v>
      </c>
      <c r="G13" s="59">
        <f t="shared" si="1"/>
        <v>842.78</v>
      </c>
      <c r="H13" s="59">
        <f t="shared" si="2"/>
        <v>409.9</v>
      </c>
      <c r="I13" s="58"/>
      <c r="J13" s="59"/>
      <c r="K13" s="59"/>
      <c r="L13" s="59"/>
      <c r="M13" s="63">
        <v>743.91</v>
      </c>
      <c r="N13" s="63">
        <v>289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63">
        <v>98.87</v>
      </c>
      <c r="AC13" s="63">
        <v>120.9</v>
      </c>
      <c r="AD13" s="59"/>
      <c r="AE13" s="59"/>
      <c r="AF13" s="63"/>
      <c r="AG13" s="59"/>
      <c r="AH13" s="59"/>
      <c r="AI13" s="59"/>
      <c r="AJ13" s="59"/>
      <c r="AK13" s="59"/>
      <c r="AL13" s="59"/>
      <c r="AM13" s="59"/>
      <c r="AN13" s="59"/>
      <c r="AO13" s="59"/>
      <c r="AP13" s="63"/>
      <c r="AQ13" s="59"/>
      <c r="AR13" s="59"/>
      <c r="AS13" s="59"/>
      <c r="AT13" s="59"/>
      <c r="AU13" s="59"/>
      <c r="AV13" s="59"/>
      <c r="AW13" s="58" t="s">
        <v>59</v>
      </c>
      <c r="AX13" s="63">
        <v>36</v>
      </c>
      <c r="AY13" s="63">
        <v>10</v>
      </c>
      <c r="AZ13" s="63">
        <v>34</v>
      </c>
    </row>
    <row r="14" spans="1:52" ht="24.9" customHeight="1">
      <c r="A14" s="58">
        <v>10</v>
      </c>
      <c r="B14" s="59" t="s">
        <v>60</v>
      </c>
      <c r="C14" s="59" t="s">
        <v>61</v>
      </c>
      <c r="D14" s="58" t="s">
        <v>35</v>
      </c>
      <c r="E14" s="61"/>
      <c r="F14" s="59">
        <f t="shared" si="0"/>
        <v>3576.8499999999995</v>
      </c>
      <c r="G14" s="59">
        <f t="shared" si="1"/>
        <v>2716.5499999999997</v>
      </c>
      <c r="H14" s="59">
        <f t="shared" si="2"/>
        <v>860.3</v>
      </c>
      <c r="I14" s="58"/>
      <c r="J14" s="59"/>
      <c r="K14" s="59"/>
      <c r="L14" s="59"/>
      <c r="M14" s="63">
        <v>1380.83</v>
      </c>
      <c r="N14" s="63">
        <v>860.3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3">
        <v>295.43</v>
      </c>
      <c r="AC14" s="63"/>
      <c r="AD14" s="59"/>
      <c r="AE14" s="59"/>
      <c r="AF14" s="63">
        <v>950.69</v>
      </c>
      <c r="AG14" s="59"/>
      <c r="AH14" s="59"/>
      <c r="AI14" s="59"/>
      <c r="AJ14" s="59"/>
      <c r="AK14" s="59"/>
      <c r="AL14" s="59"/>
      <c r="AM14" s="59"/>
      <c r="AN14" s="59"/>
      <c r="AO14" s="59"/>
      <c r="AP14" s="63">
        <v>89.6</v>
      </c>
      <c r="AQ14" s="59"/>
      <c r="AR14" s="59"/>
      <c r="AS14" s="59"/>
      <c r="AT14" s="59"/>
      <c r="AU14" s="59"/>
      <c r="AV14" s="59"/>
      <c r="AW14" s="58" t="s">
        <v>62</v>
      </c>
      <c r="AX14" s="63">
        <v>54</v>
      </c>
      <c r="AY14" s="63">
        <v>48</v>
      </c>
      <c r="AZ14" s="63">
        <v>81</v>
      </c>
    </row>
    <row r="15" spans="1:52" ht="24.9" customHeight="1">
      <c r="A15" s="58">
        <v>11</v>
      </c>
      <c r="B15" s="59" t="s">
        <v>63</v>
      </c>
      <c r="C15" s="59" t="s">
        <v>64</v>
      </c>
      <c r="D15" s="58" t="s">
        <v>35</v>
      </c>
      <c r="E15" s="61"/>
      <c r="F15" s="59">
        <f t="shared" si="0"/>
        <v>1536.0300000000002</v>
      </c>
      <c r="G15" s="59">
        <f t="shared" si="1"/>
        <v>1112.6300000000001</v>
      </c>
      <c r="H15" s="59">
        <f t="shared" si="2"/>
        <v>423.40000000000003</v>
      </c>
      <c r="I15" s="58"/>
      <c r="J15" s="59"/>
      <c r="K15" s="59"/>
      <c r="L15" s="59"/>
      <c r="M15" s="63">
        <v>624.71</v>
      </c>
      <c r="N15" s="63">
        <v>397.3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63">
        <v>203.21</v>
      </c>
      <c r="AC15" s="63">
        <v>26.1</v>
      </c>
      <c r="AD15" s="59"/>
      <c r="AE15" s="59"/>
      <c r="AF15" s="63">
        <v>284.70999999999998</v>
      </c>
      <c r="AG15" s="59"/>
      <c r="AH15" s="59"/>
      <c r="AI15" s="59"/>
      <c r="AJ15" s="59"/>
      <c r="AK15" s="59"/>
      <c r="AL15" s="59"/>
      <c r="AM15" s="59"/>
      <c r="AN15" s="59"/>
      <c r="AO15" s="59"/>
      <c r="AP15" s="63"/>
      <c r="AQ15" s="59"/>
      <c r="AR15" s="59"/>
      <c r="AS15" s="59"/>
      <c r="AT15" s="59"/>
      <c r="AU15" s="59"/>
      <c r="AV15" s="59"/>
      <c r="AW15" s="58" t="s">
        <v>65</v>
      </c>
      <c r="AX15" s="63">
        <v>26</v>
      </c>
      <c r="AY15" s="63">
        <v>16</v>
      </c>
      <c r="AZ15" s="63">
        <v>36</v>
      </c>
    </row>
    <row r="16" spans="1:52" ht="24.9" customHeight="1">
      <c r="A16" s="58">
        <v>12</v>
      </c>
      <c r="B16" s="59" t="s">
        <v>66</v>
      </c>
      <c r="C16" s="59" t="s">
        <v>67</v>
      </c>
      <c r="D16" s="58" t="s">
        <v>35</v>
      </c>
      <c r="E16" s="61"/>
      <c r="F16" s="59">
        <f t="shared" si="0"/>
        <v>1972.73</v>
      </c>
      <c r="G16" s="59">
        <f t="shared" si="1"/>
        <v>1544.73</v>
      </c>
      <c r="H16" s="59">
        <f t="shared" si="2"/>
        <v>428</v>
      </c>
      <c r="I16" s="58"/>
      <c r="J16" s="59"/>
      <c r="K16" s="59"/>
      <c r="L16" s="59"/>
      <c r="M16" s="63">
        <v>1268.2</v>
      </c>
      <c r="N16" s="63">
        <v>428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63">
        <v>198.31</v>
      </c>
      <c r="AC16" s="63"/>
      <c r="AD16" s="59"/>
      <c r="AE16" s="59"/>
      <c r="AF16" s="63">
        <v>78.22</v>
      </c>
      <c r="AG16" s="59"/>
      <c r="AH16" s="59"/>
      <c r="AI16" s="59"/>
      <c r="AJ16" s="59"/>
      <c r="AK16" s="59"/>
      <c r="AL16" s="59"/>
      <c r="AM16" s="59"/>
      <c r="AN16" s="59"/>
      <c r="AO16" s="59"/>
      <c r="AP16" s="63"/>
      <c r="AQ16" s="59"/>
      <c r="AR16" s="59"/>
      <c r="AS16" s="59"/>
      <c r="AT16" s="59"/>
      <c r="AU16" s="59"/>
      <c r="AV16" s="59"/>
      <c r="AW16" s="58" t="s">
        <v>68</v>
      </c>
      <c r="AX16" s="63">
        <v>27</v>
      </c>
      <c r="AY16" s="63">
        <v>18</v>
      </c>
      <c r="AZ16" s="63">
        <v>60</v>
      </c>
    </row>
    <row r="17" spans="1:52" ht="24.9" customHeight="1">
      <c r="A17" s="58">
        <v>13</v>
      </c>
      <c r="B17" s="59" t="s">
        <v>69</v>
      </c>
      <c r="C17" s="59" t="s">
        <v>70</v>
      </c>
      <c r="D17" s="58" t="s">
        <v>35</v>
      </c>
      <c r="E17" s="61"/>
      <c r="F17" s="59">
        <f t="shared" si="0"/>
        <v>179.82</v>
      </c>
      <c r="G17" s="59">
        <f t="shared" si="1"/>
        <v>85.32</v>
      </c>
      <c r="H17" s="59">
        <f t="shared" si="2"/>
        <v>94.5</v>
      </c>
      <c r="I17" s="58"/>
      <c r="J17" s="59"/>
      <c r="K17" s="59"/>
      <c r="L17" s="59"/>
      <c r="M17" s="63">
        <v>85.32</v>
      </c>
      <c r="N17" s="63">
        <v>62.8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63"/>
      <c r="AC17" s="63">
        <v>31.7</v>
      </c>
      <c r="AD17" s="59"/>
      <c r="AE17" s="59"/>
      <c r="AF17" s="63"/>
      <c r="AG17" s="59"/>
      <c r="AH17" s="59"/>
      <c r="AI17" s="59"/>
      <c r="AJ17" s="59"/>
      <c r="AK17" s="59"/>
      <c r="AL17" s="59"/>
      <c r="AM17" s="59"/>
      <c r="AN17" s="59"/>
      <c r="AO17" s="59"/>
      <c r="AP17" s="63"/>
      <c r="AQ17" s="59"/>
      <c r="AR17" s="59"/>
      <c r="AS17" s="59"/>
      <c r="AT17" s="59"/>
      <c r="AU17" s="59"/>
      <c r="AV17" s="59"/>
      <c r="AW17" s="58" t="s">
        <v>71</v>
      </c>
      <c r="AX17" s="63">
        <v>4</v>
      </c>
      <c r="AY17" s="63">
        <v>4</v>
      </c>
      <c r="AZ17" s="63">
        <v>5</v>
      </c>
    </row>
    <row r="18" spans="1:52" ht="24.9" customHeight="1">
      <c r="A18" s="58">
        <v>14</v>
      </c>
      <c r="B18" s="59" t="s">
        <v>72</v>
      </c>
      <c r="C18" s="64" t="s">
        <v>73</v>
      </c>
      <c r="D18" s="58" t="s">
        <v>35</v>
      </c>
      <c r="E18" s="61"/>
      <c r="F18" s="59">
        <f t="shared" si="0"/>
        <v>441.33000000000004</v>
      </c>
      <c r="G18" s="59">
        <f t="shared" si="1"/>
        <v>239.53</v>
      </c>
      <c r="H18" s="59">
        <f t="shared" si="2"/>
        <v>201.8</v>
      </c>
      <c r="I18" s="58"/>
      <c r="J18" s="59"/>
      <c r="K18" s="59"/>
      <c r="L18" s="59"/>
      <c r="M18" s="63">
        <v>239.53</v>
      </c>
      <c r="N18" s="63">
        <v>201.8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63"/>
      <c r="AC18" s="63"/>
      <c r="AD18" s="59"/>
      <c r="AE18" s="59"/>
      <c r="AF18" s="63"/>
      <c r="AG18" s="59"/>
      <c r="AH18" s="59"/>
      <c r="AI18" s="59"/>
      <c r="AJ18" s="59"/>
      <c r="AK18" s="59"/>
      <c r="AL18" s="59"/>
      <c r="AM18" s="59"/>
      <c r="AN18" s="59"/>
      <c r="AO18" s="59"/>
      <c r="AP18" s="63"/>
      <c r="AQ18" s="59"/>
      <c r="AR18" s="59"/>
      <c r="AS18" s="59"/>
      <c r="AT18" s="59"/>
      <c r="AU18" s="59"/>
      <c r="AV18" s="59"/>
      <c r="AW18" s="58" t="s">
        <v>74</v>
      </c>
      <c r="AX18" s="63">
        <v>6</v>
      </c>
      <c r="AY18" s="63">
        <v>7</v>
      </c>
      <c r="AZ18" s="63">
        <v>18</v>
      </c>
    </row>
    <row r="19" spans="1:52" ht="24.9" customHeight="1">
      <c r="A19" s="58">
        <v>15</v>
      </c>
      <c r="B19" s="59" t="s">
        <v>75</v>
      </c>
      <c r="C19" s="64" t="s">
        <v>76</v>
      </c>
      <c r="D19" s="58" t="s">
        <v>35</v>
      </c>
      <c r="E19" s="61"/>
      <c r="F19" s="59">
        <f t="shared" si="0"/>
        <v>266.60000000000002</v>
      </c>
      <c r="G19" s="59">
        <f t="shared" si="1"/>
        <v>75.099999999999994</v>
      </c>
      <c r="H19" s="59">
        <f t="shared" si="2"/>
        <v>191.5</v>
      </c>
      <c r="I19" s="58"/>
      <c r="J19" s="59"/>
      <c r="K19" s="59"/>
      <c r="L19" s="59"/>
      <c r="M19" s="63">
        <v>75.099999999999994</v>
      </c>
      <c r="N19" s="63">
        <v>46.3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63"/>
      <c r="AC19" s="63">
        <v>145.19999999999999</v>
      </c>
      <c r="AD19" s="59"/>
      <c r="AE19" s="59"/>
      <c r="AF19" s="63"/>
      <c r="AG19" s="59"/>
      <c r="AH19" s="59"/>
      <c r="AI19" s="59"/>
      <c r="AJ19" s="59"/>
      <c r="AK19" s="59"/>
      <c r="AL19" s="59"/>
      <c r="AM19" s="59"/>
      <c r="AN19" s="59"/>
      <c r="AO19" s="59"/>
      <c r="AP19" s="63"/>
      <c r="AQ19" s="59"/>
      <c r="AR19" s="59"/>
      <c r="AS19" s="59"/>
      <c r="AT19" s="59"/>
      <c r="AU19" s="59"/>
      <c r="AV19" s="59"/>
      <c r="AW19" s="58" t="s">
        <v>77</v>
      </c>
      <c r="AX19" s="63">
        <v>12</v>
      </c>
      <c r="AY19" s="63">
        <v>5</v>
      </c>
      <c r="AZ19" s="63">
        <v>14</v>
      </c>
    </row>
    <row r="20" spans="1:52" ht="24.9" customHeight="1">
      <c r="A20" s="58">
        <v>16</v>
      </c>
      <c r="B20" s="58" t="s">
        <v>78</v>
      </c>
      <c r="C20" s="59" t="s">
        <v>79</v>
      </c>
      <c r="D20" s="58" t="s">
        <v>35</v>
      </c>
      <c r="E20" s="61"/>
      <c r="F20" s="59">
        <f t="shared" si="0"/>
        <v>600.34999999999991</v>
      </c>
      <c r="G20" s="59">
        <f t="shared" si="1"/>
        <v>321.45</v>
      </c>
      <c r="H20" s="59">
        <f t="shared" si="2"/>
        <v>278.89999999999998</v>
      </c>
      <c r="I20" s="58"/>
      <c r="J20" s="59"/>
      <c r="K20" s="59"/>
      <c r="L20" s="59"/>
      <c r="M20" s="63">
        <v>298.87</v>
      </c>
      <c r="N20" s="63">
        <v>278.89999999999998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63">
        <v>22.58</v>
      </c>
      <c r="AC20" s="63"/>
      <c r="AD20" s="59"/>
      <c r="AE20" s="59"/>
      <c r="AF20" s="63"/>
      <c r="AG20" s="59"/>
      <c r="AH20" s="59"/>
      <c r="AI20" s="59"/>
      <c r="AJ20" s="59"/>
      <c r="AK20" s="59"/>
      <c r="AL20" s="59"/>
      <c r="AM20" s="59"/>
      <c r="AN20" s="59"/>
      <c r="AO20" s="59"/>
      <c r="AP20" s="63"/>
      <c r="AQ20" s="59"/>
      <c r="AR20" s="59"/>
      <c r="AS20" s="59"/>
      <c r="AT20" s="59"/>
      <c r="AU20" s="59"/>
      <c r="AV20" s="59"/>
      <c r="AW20" s="58" t="s">
        <v>80</v>
      </c>
      <c r="AX20" s="63">
        <v>14</v>
      </c>
      <c r="AY20" s="63">
        <v>11</v>
      </c>
      <c r="AZ20" s="63">
        <v>28</v>
      </c>
    </row>
    <row r="21" spans="1:52" ht="24.9" customHeight="1">
      <c r="A21" s="58">
        <v>17</v>
      </c>
      <c r="B21" s="59" t="s">
        <v>81</v>
      </c>
      <c r="C21" s="64" t="s">
        <v>82</v>
      </c>
      <c r="D21" s="58" t="s">
        <v>35</v>
      </c>
      <c r="E21" s="61"/>
      <c r="F21" s="59">
        <f t="shared" si="0"/>
        <v>274.09000000000003</v>
      </c>
      <c r="G21" s="59">
        <f t="shared" si="1"/>
        <v>40.590000000000003</v>
      </c>
      <c r="H21" s="59">
        <f t="shared" si="2"/>
        <v>233.5</v>
      </c>
      <c r="I21" s="58"/>
      <c r="J21" s="59"/>
      <c r="K21" s="59"/>
      <c r="L21" s="59"/>
      <c r="M21" s="63">
        <v>40.590000000000003</v>
      </c>
      <c r="N21" s="63">
        <v>233.5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63"/>
      <c r="AC21" s="63"/>
      <c r="AD21" s="59"/>
      <c r="AE21" s="59"/>
      <c r="AF21" s="63"/>
      <c r="AG21" s="59"/>
      <c r="AH21" s="59"/>
      <c r="AI21" s="59"/>
      <c r="AJ21" s="59"/>
      <c r="AK21" s="59"/>
      <c r="AL21" s="59"/>
      <c r="AM21" s="59"/>
      <c r="AN21" s="59"/>
      <c r="AO21" s="59"/>
      <c r="AP21" s="63"/>
      <c r="AQ21" s="59"/>
      <c r="AR21" s="59"/>
      <c r="AS21" s="59"/>
      <c r="AT21" s="59"/>
      <c r="AU21" s="59"/>
      <c r="AV21" s="59"/>
      <c r="AW21" s="58" t="s">
        <v>83</v>
      </c>
      <c r="AX21" s="63"/>
      <c r="AY21" s="63">
        <v>10</v>
      </c>
      <c r="AZ21" s="63">
        <v>9</v>
      </c>
    </row>
    <row r="22" spans="1:52" ht="24.9" customHeight="1">
      <c r="A22" s="58">
        <v>18</v>
      </c>
      <c r="B22" s="59" t="s">
        <v>84</v>
      </c>
      <c r="C22" s="64" t="s">
        <v>85</v>
      </c>
      <c r="D22" s="58" t="s">
        <v>86</v>
      </c>
      <c r="E22" s="58" t="s">
        <v>87</v>
      </c>
      <c r="F22" s="59">
        <f t="shared" si="0"/>
        <v>455.27</v>
      </c>
      <c r="G22" s="59">
        <f t="shared" si="1"/>
        <v>255.77</v>
      </c>
      <c r="H22" s="59">
        <f t="shared" si="2"/>
        <v>199.5</v>
      </c>
      <c r="I22" s="58"/>
      <c r="J22" s="59"/>
      <c r="K22" s="59"/>
      <c r="L22" s="59"/>
      <c r="M22" s="63">
        <v>255.77</v>
      </c>
      <c r="N22" s="63">
        <v>199.5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8" t="s">
        <v>88</v>
      </c>
      <c r="AX22" s="58">
        <v>17</v>
      </c>
      <c r="AY22" s="58">
        <v>9</v>
      </c>
      <c r="AZ22" s="58">
        <v>21</v>
      </c>
    </row>
    <row r="23" spans="1:52" ht="24.9" customHeight="1">
      <c r="A23" s="58">
        <v>19</v>
      </c>
      <c r="B23" s="59" t="s">
        <v>89</v>
      </c>
      <c r="C23" s="64" t="s">
        <v>70</v>
      </c>
      <c r="D23" s="58" t="s">
        <v>86</v>
      </c>
      <c r="E23" s="58" t="s">
        <v>87</v>
      </c>
      <c r="F23" s="59">
        <f t="shared" si="0"/>
        <v>282.14999999999998</v>
      </c>
      <c r="G23" s="59">
        <f t="shared" si="1"/>
        <v>140.44999999999999</v>
      </c>
      <c r="H23" s="59">
        <f t="shared" si="2"/>
        <v>141.69999999999999</v>
      </c>
      <c r="I23" s="58"/>
      <c r="J23" s="59"/>
      <c r="K23" s="59"/>
      <c r="L23" s="59"/>
      <c r="M23" s="63">
        <v>140.44999999999999</v>
      </c>
      <c r="N23" s="63">
        <v>141.69999999999999</v>
      </c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63"/>
      <c r="AC23" s="63"/>
      <c r="AD23" s="59"/>
      <c r="AE23" s="59"/>
      <c r="AF23" s="63"/>
      <c r="AG23" s="63"/>
      <c r="AH23" s="59"/>
      <c r="AI23" s="59"/>
      <c r="AJ23" s="59"/>
      <c r="AK23" s="59"/>
      <c r="AL23" s="59"/>
      <c r="AM23" s="59"/>
      <c r="AN23" s="59"/>
      <c r="AO23" s="59"/>
      <c r="AP23" s="63"/>
      <c r="AQ23" s="63"/>
      <c r="AR23" s="59"/>
      <c r="AS23" s="59"/>
      <c r="AT23" s="59"/>
      <c r="AU23" s="59"/>
      <c r="AV23" s="59"/>
      <c r="AW23" s="58" t="s">
        <v>90</v>
      </c>
      <c r="AX23" s="63">
        <v>7</v>
      </c>
      <c r="AY23" s="63">
        <v>5</v>
      </c>
      <c r="AZ23" s="63">
        <v>15</v>
      </c>
    </row>
    <row r="24" spans="1:52" ht="24.9" customHeight="1">
      <c r="A24" s="58">
        <v>20</v>
      </c>
      <c r="B24" s="59" t="s">
        <v>91</v>
      </c>
      <c r="C24" s="64" t="s">
        <v>92</v>
      </c>
      <c r="D24" s="58" t="s">
        <v>86</v>
      </c>
      <c r="E24" s="58" t="s">
        <v>87</v>
      </c>
      <c r="F24" s="59">
        <f t="shared" si="0"/>
        <v>1392.8300000000002</v>
      </c>
      <c r="G24" s="59">
        <f t="shared" si="1"/>
        <v>0</v>
      </c>
      <c r="H24" s="59">
        <f t="shared" si="2"/>
        <v>1392.8300000000002</v>
      </c>
      <c r="I24" s="58"/>
      <c r="J24" s="59"/>
      <c r="K24" s="59"/>
      <c r="L24" s="59"/>
      <c r="M24" s="63">
        <v>0</v>
      </c>
      <c r="N24" s="63">
        <v>253.05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63"/>
      <c r="AC24" s="63">
        <v>571.91</v>
      </c>
      <c r="AD24" s="59"/>
      <c r="AE24" s="59"/>
      <c r="AF24" s="63"/>
      <c r="AG24" s="63">
        <v>250.66</v>
      </c>
      <c r="AH24" s="59"/>
      <c r="AI24" s="59"/>
      <c r="AJ24" s="59"/>
      <c r="AK24" s="59"/>
      <c r="AL24" s="59"/>
      <c r="AM24" s="59"/>
      <c r="AN24" s="59"/>
      <c r="AO24" s="59"/>
      <c r="AP24" s="63"/>
      <c r="AQ24" s="63">
        <v>317.20999999999998</v>
      </c>
      <c r="AR24" s="59"/>
      <c r="AS24" s="59"/>
      <c r="AT24" s="59"/>
      <c r="AU24" s="59"/>
      <c r="AV24" s="59"/>
      <c r="AW24" s="58" t="s">
        <v>93</v>
      </c>
      <c r="AX24" s="63">
        <v>12</v>
      </c>
      <c r="AY24" s="63">
        <v>19</v>
      </c>
      <c r="AZ24" s="63">
        <v>42</v>
      </c>
    </row>
    <row r="25" spans="1:52" ht="24.9" customHeight="1">
      <c r="A25" s="58">
        <v>21</v>
      </c>
      <c r="B25" s="59" t="s">
        <v>94</v>
      </c>
      <c r="C25" s="64" t="s">
        <v>95</v>
      </c>
      <c r="D25" s="58" t="s">
        <v>86</v>
      </c>
      <c r="E25" s="58" t="s">
        <v>87</v>
      </c>
      <c r="F25" s="59">
        <f t="shared" si="0"/>
        <v>150.6</v>
      </c>
      <c r="G25" s="59">
        <f t="shared" si="1"/>
        <v>0</v>
      </c>
      <c r="H25" s="59">
        <f t="shared" si="2"/>
        <v>150.6</v>
      </c>
      <c r="I25" s="58"/>
      <c r="J25" s="59"/>
      <c r="K25" s="59"/>
      <c r="L25" s="59"/>
      <c r="M25" s="63">
        <v>0</v>
      </c>
      <c r="N25" s="63">
        <v>150.6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63"/>
      <c r="AC25" s="63"/>
      <c r="AD25" s="59"/>
      <c r="AE25" s="59"/>
      <c r="AF25" s="63"/>
      <c r="AG25" s="63"/>
      <c r="AH25" s="59"/>
      <c r="AI25" s="59"/>
      <c r="AJ25" s="59"/>
      <c r="AK25" s="59"/>
      <c r="AL25" s="59"/>
      <c r="AM25" s="59"/>
      <c r="AN25" s="59"/>
      <c r="AO25" s="59"/>
      <c r="AP25" s="63"/>
      <c r="AQ25" s="63"/>
      <c r="AR25" s="59"/>
      <c r="AS25" s="59"/>
      <c r="AT25" s="59"/>
      <c r="AU25" s="59"/>
      <c r="AV25" s="59"/>
      <c r="AW25" s="58" t="s">
        <v>96</v>
      </c>
      <c r="AX25" s="63"/>
      <c r="AY25" s="63">
        <v>10</v>
      </c>
      <c r="AZ25" s="63">
        <v>16</v>
      </c>
    </row>
    <row r="26" spans="1:52" ht="24.9" customHeight="1">
      <c r="A26" s="58">
        <v>22</v>
      </c>
      <c r="B26" s="88" t="s">
        <v>97</v>
      </c>
      <c r="C26" s="64" t="s">
        <v>44</v>
      </c>
      <c r="D26" s="58" t="s">
        <v>86</v>
      </c>
      <c r="E26" s="58" t="s">
        <v>87</v>
      </c>
      <c r="F26" s="59">
        <f t="shared" si="0"/>
        <v>256.58</v>
      </c>
      <c r="G26" s="59">
        <f t="shared" si="1"/>
        <v>200</v>
      </c>
      <c r="H26" s="59">
        <f t="shared" si="2"/>
        <v>56.58</v>
      </c>
      <c r="I26" s="58"/>
      <c r="J26" s="59"/>
      <c r="K26" s="59"/>
      <c r="L26" s="59"/>
      <c r="M26" s="63">
        <v>133.93</v>
      </c>
      <c r="N26" s="63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63"/>
      <c r="AC26" s="63"/>
      <c r="AD26" s="59"/>
      <c r="AE26" s="59"/>
      <c r="AF26" s="63"/>
      <c r="AG26" s="63">
        <v>56.58</v>
      </c>
      <c r="AH26" s="59"/>
      <c r="AI26" s="59"/>
      <c r="AJ26" s="59"/>
      <c r="AK26" s="59"/>
      <c r="AL26" s="59"/>
      <c r="AM26" s="59"/>
      <c r="AN26" s="59"/>
      <c r="AO26" s="59"/>
      <c r="AP26" s="63">
        <v>66.069999999999993</v>
      </c>
      <c r="AQ26" s="63"/>
      <c r="AR26" s="59"/>
      <c r="AS26" s="59"/>
      <c r="AT26" s="59"/>
      <c r="AU26" s="59"/>
      <c r="AV26" s="59"/>
      <c r="AW26" s="58" t="s">
        <v>98</v>
      </c>
      <c r="AX26" s="63">
        <v>2</v>
      </c>
      <c r="AY26" s="63">
        <v>1</v>
      </c>
      <c r="AZ26" s="63">
        <v>6</v>
      </c>
    </row>
    <row r="27" spans="1:52" ht="24.9" customHeight="1">
      <c r="A27" s="58">
        <v>23</v>
      </c>
      <c r="B27" s="88"/>
      <c r="C27" s="64" t="s">
        <v>99</v>
      </c>
      <c r="D27" s="58" t="s">
        <v>86</v>
      </c>
      <c r="E27" s="58" t="s">
        <v>87</v>
      </c>
      <c r="F27" s="59">
        <f t="shared" si="0"/>
        <v>1643.74</v>
      </c>
      <c r="G27" s="59">
        <f t="shared" si="1"/>
        <v>1170.74</v>
      </c>
      <c r="H27" s="59">
        <f t="shared" si="2"/>
        <v>473</v>
      </c>
      <c r="I27" s="58"/>
      <c r="J27" s="59"/>
      <c r="K27" s="59"/>
      <c r="L27" s="59"/>
      <c r="M27" s="63">
        <v>1143.8499999999999</v>
      </c>
      <c r="N27" s="63">
        <v>66.099999999999994</v>
      </c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63">
        <v>26.89</v>
      </c>
      <c r="AC27" s="63">
        <v>406.9</v>
      </c>
      <c r="AD27" s="59"/>
      <c r="AE27" s="59"/>
      <c r="AF27" s="63"/>
      <c r="AG27" s="63"/>
      <c r="AH27" s="59"/>
      <c r="AI27" s="59"/>
      <c r="AJ27" s="59"/>
      <c r="AK27" s="59"/>
      <c r="AL27" s="59"/>
      <c r="AM27" s="59"/>
      <c r="AN27" s="59"/>
      <c r="AO27" s="59"/>
      <c r="AP27" s="63"/>
      <c r="AQ27" s="63"/>
      <c r="AR27" s="59"/>
      <c r="AS27" s="59"/>
      <c r="AT27" s="59"/>
      <c r="AU27" s="59"/>
      <c r="AV27" s="59"/>
      <c r="AW27" s="58" t="s">
        <v>100</v>
      </c>
      <c r="AX27" s="63">
        <v>48</v>
      </c>
      <c r="AY27" s="63">
        <v>32</v>
      </c>
      <c r="AZ27" s="63">
        <v>77</v>
      </c>
    </row>
    <row r="28" spans="1:52" ht="24.9" customHeight="1">
      <c r="A28" s="58">
        <v>24</v>
      </c>
      <c r="B28" s="88"/>
      <c r="C28" s="64" t="s">
        <v>101</v>
      </c>
      <c r="D28" s="58" t="s">
        <v>86</v>
      </c>
      <c r="E28" s="58" t="s">
        <v>87</v>
      </c>
      <c r="F28" s="59">
        <f t="shared" si="0"/>
        <v>589.98</v>
      </c>
      <c r="G28" s="59">
        <f t="shared" si="1"/>
        <v>383</v>
      </c>
      <c r="H28" s="59">
        <f t="shared" si="2"/>
        <v>206.98</v>
      </c>
      <c r="I28" s="58"/>
      <c r="J28" s="59"/>
      <c r="K28" s="59"/>
      <c r="L28" s="59"/>
      <c r="M28" s="63">
        <v>383</v>
      </c>
      <c r="N28" s="63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63"/>
      <c r="AC28" s="63"/>
      <c r="AD28" s="59"/>
      <c r="AE28" s="59"/>
      <c r="AF28" s="63"/>
      <c r="AG28" s="63">
        <v>206.98</v>
      </c>
      <c r="AH28" s="59"/>
      <c r="AI28" s="59"/>
      <c r="AJ28" s="59"/>
      <c r="AK28" s="59"/>
      <c r="AL28" s="59"/>
      <c r="AM28" s="59"/>
      <c r="AN28" s="59"/>
      <c r="AO28" s="59"/>
      <c r="AP28" s="63"/>
      <c r="AQ28" s="63"/>
      <c r="AR28" s="59"/>
      <c r="AS28" s="59"/>
      <c r="AT28" s="59"/>
      <c r="AU28" s="59"/>
      <c r="AV28" s="59"/>
      <c r="AW28" s="58" t="s">
        <v>102</v>
      </c>
      <c r="AX28" s="63">
        <v>22</v>
      </c>
      <c r="AY28" s="63">
        <v>8</v>
      </c>
      <c r="AZ28" s="63">
        <v>31</v>
      </c>
    </row>
    <row r="29" spans="1:52" ht="24.9" customHeight="1">
      <c r="A29" s="58">
        <v>25</v>
      </c>
      <c r="B29" s="59" t="s">
        <v>103</v>
      </c>
      <c r="C29" s="64" t="s">
        <v>104</v>
      </c>
      <c r="D29" s="58" t="s">
        <v>86</v>
      </c>
      <c r="E29" s="58" t="s">
        <v>87</v>
      </c>
      <c r="F29" s="59">
        <f t="shared" si="0"/>
        <v>1833.6</v>
      </c>
      <c r="G29" s="59">
        <f t="shared" si="1"/>
        <v>948.8599999999999</v>
      </c>
      <c r="H29" s="59">
        <f t="shared" si="2"/>
        <v>884.74</v>
      </c>
      <c r="I29" s="58"/>
      <c r="J29" s="59"/>
      <c r="K29" s="59"/>
      <c r="L29" s="59"/>
      <c r="M29" s="63">
        <v>64.12</v>
      </c>
      <c r="N29" s="63">
        <v>156.44</v>
      </c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63">
        <v>604.29</v>
      </c>
      <c r="AC29" s="63">
        <v>728.3</v>
      </c>
      <c r="AD29" s="59"/>
      <c r="AE29" s="59"/>
      <c r="AF29" s="63">
        <v>280.45</v>
      </c>
      <c r="AG29" s="63"/>
      <c r="AH29" s="59"/>
      <c r="AI29" s="59"/>
      <c r="AJ29" s="59"/>
      <c r="AK29" s="59"/>
      <c r="AL29" s="59"/>
      <c r="AM29" s="59"/>
      <c r="AN29" s="59"/>
      <c r="AO29" s="59"/>
      <c r="AP29" s="63"/>
      <c r="AQ29" s="63"/>
      <c r="AR29" s="59"/>
      <c r="AS29" s="59"/>
      <c r="AT29" s="59"/>
      <c r="AU29" s="59"/>
      <c r="AV29" s="59"/>
      <c r="AW29" s="58" t="s">
        <v>105</v>
      </c>
      <c r="AX29" s="63">
        <v>36</v>
      </c>
      <c r="AY29" s="63">
        <v>35</v>
      </c>
      <c r="AZ29" s="63">
        <v>72</v>
      </c>
    </row>
    <row r="30" spans="1:52" ht="24.9" customHeight="1">
      <c r="A30" s="58">
        <v>26</v>
      </c>
      <c r="B30" s="88" t="s">
        <v>106</v>
      </c>
      <c r="C30" s="64" t="s">
        <v>85</v>
      </c>
      <c r="D30" s="58" t="s">
        <v>86</v>
      </c>
      <c r="E30" s="58" t="s">
        <v>87</v>
      </c>
      <c r="F30" s="59">
        <f t="shared" si="0"/>
        <v>759.99</v>
      </c>
      <c r="G30" s="59">
        <f t="shared" si="1"/>
        <v>473.39000000000004</v>
      </c>
      <c r="H30" s="59">
        <f t="shared" si="2"/>
        <v>286.60000000000002</v>
      </c>
      <c r="I30" s="58"/>
      <c r="J30" s="59"/>
      <c r="K30" s="59"/>
      <c r="L30" s="59"/>
      <c r="M30" s="63">
        <v>462.66</v>
      </c>
      <c r="N30" s="63">
        <v>286.60000000000002</v>
      </c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63">
        <v>10.73</v>
      </c>
      <c r="AC30" s="63"/>
      <c r="AD30" s="59"/>
      <c r="AE30" s="59"/>
      <c r="AF30" s="63"/>
      <c r="AG30" s="63"/>
      <c r="AH30" s="59"/>
      <c r="AI30" s="59"/>
      <c r="AJ30" s="59"/>
      <c r="AK30" s="59"/>
      <c r="AL30" s="59"/>
      <c r="AM30" s="59"/>
      <c r="AN30" s="59"/>
      <c r="AO30" s="59"/>
      <c r="AP30" s="63"/>
      <c r="AQ30" s="63"/>
      <c r="AR30" s="59"/>
      <c r="AS30" s="59"/>
      <c r="AT30" s="59"/>
      <c r="AU30" s="59"/>
      <c r="AV30" s="59"/>
      <c r="AW30" s="58" t="s">
        <v>107</v>
      </c>
      <c r="AX30" s="63">
        <v>17</v>
      </c>
      <c r="AY30" s="63">
        <v>14</v>
      </c>
      <c r="AZ30" s="63">
        <v>20</v>
      </c>
    </row>
    <row r="31" spans="1:52" ht="24.9" customHeight="1">
      <c r="A31" s="58">
        <v>27</v>
      </c>
      <c r="B31" s="88"/>
      <c r="C31" s="64" t="s">
        <v>108</v>
      </c>
      <c r="D31" s="58" t="s">
        <v>86</v>
      </c>
      <c r="E31" s="58" t="s">
        <v>87</v>
      </c>
      <c r="F31" s="59">
        <f t="shared" si="0"/>
        <v>432.32</v>
      </c>
      <c r="G31" s="59">
        <f t="shared" si="1"/>
        <v>224.07</v>
      </c>
      <c r="H31" s="59">
        <f t="shared" si="2"/>
        <v>208.25</v>
      </c>
      <c r="I31" s="58"/>
      <c r="J31" s="59"/>
      <c r="K31" s="59"/>
      <c r="L31" s="59"/>
      <c r="M31" s="63">
        <v>224.07</v>
      </c>
      <c r="N31" s="63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63"/>
      <c r="AC31" s="63"/>
      <c r="AD31" s="59"/>
      <c r="AE31" s="59"/>
      <c r="AF31" s="63"/>
      <c r="AG31" s="63">
        <v>208.25</v>
      </c>
      <c r="AH31" s="59"/>
      <c r="AI31" s="59"/>
      <c r="AJ31" s="59"/>
      <c r="AK31" s="59"/>
      <c r="AL31" s="59"/>
      <c r="AM31" s="59"/>
      <c r="AN31" s="59"/>
      <c r="AO31" s="59"/>
      <c r="AP31" s="63"/>
      <c r="AQ31" s="63"/>
      <c r="AR31" s="59"/>
      <c r="AS31" s="59"/>
      <c r="AT31" s="59"/>
      <c r="AU31" s="59"/>
      <c r="AV31" s="59"/>
      <c r="AW31" s="58" t="s">
        <v>109</v>
      </c>
      <c r="AX31" s="63">
        <v>8</v>
      </c>
      <c r="AY31" s="63">
        <v>7</v>
      </c>
      <c r="AZ31" s="63">
        <v>6</v>
      </c>
    </row>
    <row r="32" spans="1:52" ht="24.9" customHeight="1">
      <c r="A32" s="58">
        <v>28</v>
      </c>
      <c r="B32" s="59" t="s">
        <v>110</v>
      </c>
      <c r="C32" s="59" t="s">
        <v>111</v>
      </c>
      <c r="D32" s="58" t="s">
        <v>86</v>
      </c>
      <c r="E32" s="58" t="s">
        <v>87</v>
      </c>
      <c r="F32" s="59">
        <f t="shared" si="0"/>
        <v>229.60000000000002</v>
      </c>
      <c r="G32" s="59">
        <f t="shared" si="1"/>
        <v>140.80000000000001</v>
      </c>
      <c r="H32" s="59">
        <f t="shared" si="2"/>
        <v>88.8</v>
      </c>
      <c r="I32" s="58"/>
      <c r="J32" s="59"/>
      <c r="K32" s="59"/>
      <c r="L32" s="59"/>
      <c r="M32" s="63">
        <v>140.80000000000001</v>
      </c>
      <c r="N32" s="63">
        <v>88.8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63"/>
      <c r="AC32" s="63"/>
      <c r="AD32" s="59"/>
      <c r="AE32" s="59"/>
      <c r="AF32" s="63"/>
      <c r="AG32" s="63"/>
      <c r="AH32" s="59"/>
      <c r="AI32" s="59"/>
      <c r="AJ32" s="59"/>
      <c r="AK32" s="59"/>
      <c r="AL32" s="59"/>
      <c r="AM32" s="59"/>
      <c r="AN32" s="59"/>
      <c r="AO32" s="59"/>
      <c r="AP32" s="63"/>
      <c r="AQ32" s="63"/>
      <c r="AR32" s="59"/>
      <c r="AS32" s="59"/>
      <c r="AT32" s="59"/>
      <c r="AU32" s="59"/>
      <c r="AV32" s="59"/>
      <c r="AW32" s="58" t="s">
        <v>112</v>
      </c>
      <c r="AX32" s="63">
        <v>7</v>
      </c>
      <c r="AY32" s="63">
        <v>5</v>
      </c>
      <c r="AZ32" s="63">
        <v>11</v>
      </c>
    </row>
    <row r="33" spans="1:52" ht="24.9" customHeight="1">
      <c r="A33" s="58">
        <v>29</v>
      </c>
      <c r="B33" s="59" t="s">
        <v>113</v>
      </c>
      <c r="C33" s="59" t="s">
        <v>114</v>
      </c>
      <c r="D33" s="58" t="s">
        <v>86</v>
      </c>
      <c r="E33" s="58" t="s">
        <v>87</v>
      </c>
      <c r="F33" s="59">
        <f t="shared" si="0"/>
        <v>192</v>
      </c>
      <c r="G33" s="59">
        <f t="shared" si="1"/>
        <v>192</v>
      </c>
      <c r="H33" s="59">
        <f t="shared" si="2"/>
        <v>0</v>
      </c>
      <c r="I33" s="58"/>
      <c r="J33" s="59"/>
      <c r="K33" s="59"/>
      <c r="L33" s="59"/>
      <c r="M33" s="63">
        <v>192</v>
      </c>
      <c r="N33" s="63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3"/>
      <c r="AC33" s="63"/>
      <c r="AD33" s="59"/>
      <c r="AE33" s="59"/>
      <c r="AF33" s="63"/>
      <c r="AG33" s="63"/>
      <c r="AH33" s="59"/>
      <c r="AI33" s="59"/>
      <c r="AJ33" s="59"/>
      <c r="AK33" s="59"/>
      <c r="AL33" s="59"/>
      <c r="AM33" s="59"/>
      <c r="AN33" s="59"/>
      <c r="AO33" s="59"/>
      <c r="AP33" s="63"/>
      <c r="AQ33" s="63"/>
      <c r="AR33" s="59"/>
      <c r="AS33" s="59"/>
      <c r="AT33" s="59"/>
      <c r="AU33" s="59"/>
      <c r="AV33" s="59"/>
      <c r="AW33" s="58" t="s">
        <v>115</v>
      </c>
      <c r="AX33" s="63">
        <v>31</v>
      </c>
      <c r="AY33" s="63">
        <v>2</v>
      </c>
      <c r="AZ33" s="63"/>
    </row>
    <row r="34" spans="1:52" ht="24.9" customHeight="1">
      <c r="A34" s="58">
        <v>30</v>
      </c>
      <c r="B34" s="59" t="s">
        <v>116</v>
      </c>
      <c r="C34" s="64" t="s">
        <v>117</v>
      </c>
      <c r="D34" s="58" t="s">
        <v>86</v>
      </c>
      <c r="E34" s="58" t="s">
        <v>87</v>
      </c>
      <c r="F34" s="59">
        <f t="shared" si="0"/>
        <v>32</v>
      </c>
      <c r="G34" s="59">
        <f t="shared" si="1"/>
        <v>32</v>
      </c>
      <c r="H34" s="59">
        <f t="shared" si="2"/>
        <v>0</v>
      </c>
      <c r="I34" s="58"/>
      <c r="J34" s="59"/>
      <c r="K34" s="59"/>
      <c r="L34" s="59"/>
      <c r="M34" s="63">
        <v>32</v>
      </c>
      <c r="N34" s="63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3"/>
      <c r="AC34" s="63"/>
      <c r="AD34" s="59"/>
      <c r="AE34" s="59"/>
      <c r="AF34" s="63"/>
      <c r="AG34" s="63"/>
      <c r="AH34" s="59"/>
      <c r="AI34" s="59"/>
      <c r="AJ34" s="59"/>
      <c r="AK34" s="59"/>
      <c r="AL34" s="59"/>
      <c r="AM34" s="59"/>
      <c r="AN34" s="59"/>
      <c r="AO34" s="59"/>
      <c r="AP34" s="63"/>
      <c r="AQ34" s="63"/>
      <c r="AR34" s="59"/>
      <c r="AS34" s="59"/>
      <c r="AT34" s="59"/>
      <c r="AU34" s="59"/>
      <c r="AV34" s="59"/>
      <c r="AW34" s="58" t="s">
        <v>118</v>
      </c>
      <c r="AX34" s="63">
        <v>6</v>
      </c>
      <c r="AY34" s="63"/>
      <c r="AZ34" s="63"/>
    </row>
    <row r="35" spans="1:52" ht="24.9" customHeight="1">
      <c r="A35" s="58">
        <v>31</v>
      </c>
      <c r="B35" s="59" t="s">
        <v>119</v>
      </c>
      <c r="C35" s="64" t="s">
        <v>108</v>
      </c>
      <c r="D35" s="58" t="s">
        <v>86</v>
      </c>
      <c r="E35" s="58" t="s">
        <v>87</v>
      </c>
      <c r="F35" s="59">
        <f t="shared" si="0"/>
        <v>83.75</v>
      </c>
      <c r="G35" s="59">
        <f t="shared" si="1"/>
        <v>83.75</v>
      </c>
      <c r="H35" s="59">
        <f t="shared" si="2"/>
        <v>0</v>
      </c>
      <c r="I35" s="58"/>
      <c r="J35" s="59"/>
      <c r="K35" s="59"/>
      <c r="L35" s="59"/>
      <c r="M35" s="63">
        <v>83.75</v>
      </c>
      <c r="N35" s="63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63"/>
      <c r="AC35" s="63"/>
      <c r="AD35" s="59"/>
      <c r="AE35" s="59"/>
      <c r="AF35" s="63"/>
      <c r="AG35" s="63"/>
      <c r="AH35" s="59"/>
      <c r="AI35" s="59"/>
      <c r="AJ35" s="59"/>
      <c r="AK35" s="59"/>
      <c r="AL35" s="59"/>
      <c r="AM35" s="59"/>
      <c r="AN35" s="59"/>
      <c r="AO35" s="59"/>
      <c r="AP35" s="63"/>
      <c r="AQ35" s="63"/>
      <c r="AR35" s="59"/>
      <c r="AS35" s="59"/>
      <c r="AT35" s="59"/>
      <c r="AU35" s="59"/>
      <c r="AV35" s="59"/>
      <c r="AW35" s="58" t="s">
        <v>120</v>
      </c>
      <c r="AX35" s="63">
        <v>6</v>
      </c>
      <c r="AY35" s="63"/>
      <c r="AZ35" s="63">
        <v>6</v>
      </c>
    </row>
    <row r="36" spans="1:52" ht="24.9" customHeight="1">
      <c r="A36" s="58">
        <v>32</v>
      </c>
      <c r="B36" s="59" t="s">
        <v>121</v>
      </c>
      <c r="C36" s="64" t="s">
        <v>108</v>
      </c>
      <c r="D36" s="58" t="s">
        <v>86</v>
      </c>
      <c r="E36" s="58" t="s">
        <v>87</v>
      </c>
      <c r="F36" s="59">
        <f t="shared" si="0"/>
        <v>286.84000000000003</v>
      </c>
      <c r="G36" s="59">
        <f t="shared" si="1"/>
        <v>286.84000000000003</v>
      </c>
      <c r="H36" s="59">
        <f t="shared" si="2"/>
        <v>0</v>
      </c>
      <c r="I36" s="58"/>
      <c r="J36" s="59"/>
      <c r="K36" s="59"/>
      <c r="L36" s="59"/>
      <c r="M36" s="63">
        <v>61.19</v>
      </c>
      <c r="N36" s="63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63"/>
      <c r="AC36" s="63"/>
      <c r="AD36" s="59"/>
      <c r="AE36" s="59"/>
      <c r="AF36" s="63">
        <v>225.65</v>
      </c>
      <c r="AG36" s="63"/>
      <c r="AH36" s="59"/>
      <c r="AI36" s="59"/>
      <c r="AJ36" s="59"/>
      <c r="AK36" s="59"/>
      <c r="AL36" s="59"/>
      <c r="AM36" s="59"/>
      <c r="AN36" s="59"/>
      <c r="AO36" s="59"/>
      <c r="AP36" s="63"/>
      <c r="AQ36" s="63"/>
      <c r="AR36" s="59"/>
      <c r="AS36" s="59"/>
      <c r="AT36" s="59"/>
      <c r="AU36" s="59"/>
      <c r="AV36" s="59"/>
      <c r="AW36" s="58" t="s">
        <v>122</v>
      </c>
      <c r="AX36" s="63">
        <v>14</v>
      </c>
      <c r="AY36" s="63">
        <v>3</v>
      </c>
      <c r="AZ36" s="63">
        <v>5</v>
      </c>
    </row>
    <row r="37" spans="1:52" ht="24.9" customHeight="1">
      <c r="A37" s="58">
        <v>33</v>
      </c>
      <c r="B37" s="59" t="s">
        <v>123</v>
      </c>
      <c r="C37" s="64" t="s">
        <v>101</v>
      </c>
      <c r="D37" s="58" t="s">
        <v>86</v>
      </c>
      <c r="E37" s="58" t="s">
        <v>87</v>
      </c>
      <c r="F37" s="59">
        <f t="shared" si="0"/>
        <v>238.04</v>
      </c>
      <c r="G37" s="59">
        <f t="shared" si="1"/>
        <v>238.04</v>
      </c>
      <c r="H37" s="59">
        <f t="shared" si="2"/>
        <v>0</v>
      </c>
      <c r="I37" s="58"/>
      <c r="J37" s="59"/>
      <c r="K37" s="59"/>
      <c r="L37" s="59"/>
      <c r="M37" s="63">
        <v>0</v>
      </c>
      <c r="N37" s="63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63">
        <v>238.04</v>
      </c>
      <c r="AC37" s="63"/>
      <c r="AD37" s="59"/>
      <c r="AE37" s="59"/>
      <c r="AF37" s="63"/>
      <c r="AG37" s="63"/>
      <c r="AH37" s="59"/>
      <c r="AI37" s="59"/>
      <c r="AJ37" s="59"/>
      <c r="AK37" s="59"/>
      <c r="AL37" s="59"/>
      <c r="AM37" s="59"/>
      <c r="AN37" s="59"/>
      <c r="AO37" s="59"/>
      <c r="AP37" s="63"/>
      <c r="AQ37" s="63"/>
      <c r="AR37" s="59"/>
      <c r="AS37" s="59"/>
      <c r="AT37" s="59"/>
      <c r="AU37" s="59"/>
      <c r="AV37" s="59"/>
      <c r="AW37" s="58" t="s">
        <v>124</v>
      </c>
      <c r="AX37" s="63">
        <v>10</v>
      </c>
      <c r="AY37" s="63">
        <v>1</v>
      </c>
      <c r="AZ37" s="63">
        <v>8</v>
      </c>
    </row>
    <row r="38" spans="1:52" ht="24.9" customHeight="1">
      <c r="A38" s="58">
        <v>34</v>
      </c>
      <c r="B38" s="59" t="s">
        <v>125</v>
      </c>
      <c r="C38" s="64" t="s">
        <v>126</v>
      </c>
      <c r="D38" s="58" t="s">
        <v>86</v>
      </c>
      <c r="E38" s="58" t="s">
        <v>87</v>
      </c>
      <c r="F38" s="59">
        <f t="shared" si="0"/>
        <v>214.29</v>
      </c>
      <c r="G38" s="59">
        <f t="shared" si="1"/>
        <v>141.54</v>
      </c>
      <c r="H38" s="59">
        <f t="shared" si="2"/>
        <v>72.75</v>
      </c>
      <c r="I38" s="58"/>
      <c r="J38" s="59"/>
      <c r="K38" s="59"/>
      <c r="L38" s="59"/>
      <c r="M38" s="63">
        <v>141.54</v>
      </c>
      <c r="N38" s="63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63"/>
      <c r="AC38" s="63">
        <v>72.75</v>
      </c>
      <c r="AD38" s="59"/>
      <c r="AE38" s="59"/>
      <c r="AF38" s="63"/>
      <c r="AG38" s="63"/>
      <c r="AH38" s="59"/>
      <c r="AI38" s="59"/>
      <c r="AJ38" s="59"/>
      <c r="AK38" s="59"/>
      <c r="AL38" s="59"/>
      <c r="AM38" s="59"/>
      <c r="AN38" s="59"/>
      <c r="AO38" s="59"/>
      <c r="AP38" s="63"/>
      <c r="AQ38" s="63"/>
      <c r="AR38" s="59"/>
      <c r="AS38" s="59"/>
      <c r="AT38" s="59"/>
      <c r="AU38" s="59"/>
      <c r="AV38" s="59"/>
      <c r="AW38" s="58" t="s">
        <v>127</v>
      </c>
      <c r="AX38" s="63">
        <v>9</v>
      </c>
      <c r="AY38" s="63">
        <v>5</v>
      </c>
      <c r="AZ38" s="63">
        <v>14</v>
      </c>
    </row>
    <row r="39" spans="1:52" ht="24.9" customHeight="1">
      <c r="A39" s="58">
        <v>35</v>
      </c>
      <c r="B39" s="59" t="s">
        <v>128</v>
      </c>
      <c r="C39" s="64" t="s">
        <v>129</v>
      </c>
      <c r="D39" s="58" t="s">
        <v>86</v>
      </c>
      <c r="E39" s="58" t="s">
        <v>87</v>
      </c>
      <c r="F39" s="59">
        <f t="shared" si="0"/>
        <v>214.32999999999998</v>
      </c>
      <c r="G39" s="59">
        <f t="shared" si="1"/>
        <v>104.35</v>
      </c>
      <c r="H39" s="59">
        <f t="shared" si="2"/>
        <v>109.98</v>
      </c>
      <c r="I39" s="58"/>
      <c r="J39" s="59"/>
      <c r="K39" s="59"/>
      <c r="L39" s="59"/>
      <c r="M39" s="63">
        <v>104.35</v>
      </c>
      <c r="N39" s="63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3"/>
      <c r="AC39" s="63"/>
      <c r="AD39" s="59"/>
      <c r="AE39" s="59"/>
      <c r="AF39" s="63"/>
      <c r="AG39" s="63">
        <v>109.98</v>
      </c>
      <c r="AH39" s="59"/>
      <c r="AI39" s="59"/>
      <c r="AJ39" s="59"/>
      <c r="AK39" s="59"/>
      <c r="AL39" s="59"/>
      <c r="AM39" s="59"/>
      <c r="AN39" s="59"/>
      <c r="AO39" s="59"/>
      <c r="AP39" s="63"/>
      <c r="AQ39" s="63"/>
      <c r="AR39" s="59"/>
      <c r="AS39" s="59"/>
      <c r="AT39" s="59"/>
      <c r="AU39" s="59"/>
      <c r="AV39" s="59"/>
      <c r="AW39" s="58" t="s">
        <v>130</v>
      </c>
      <c r="AX39" s="63">
        <v>12</v>
      </c>
      <c r="AY39" s="63">
        <v>2</v>
      </c>
      <c r="AZ39" s="63">
        <v>7</v>
      </c>
    </row>
    <row r="40" spans="1:52" ht="24.9" customHeight="1">
      <c r="A40" s="58">
        <v>36</v>
      </c>
      <c r="B40" s="59" t="s">
        <v>131</v>
      </c>
      <c r="C40" s="64" t="s">
        <v>132</v>
      </c>
      <c r="D40" s="58" t="s">
        <v>86</v>
      </c>
      <c r="E40" s="58" t="s">
        <v>87</v>
      </c>
      <c r="F40" s="59">
        <f t="shared" si="0"/>
        <v>173.18</v>
      </c>
      <c r="G40" s="59">
        <f t="shared" si="1"/>
        <v>0</v>
      </c>
      <c r="H40" s="59">
        <f t="shared" si="2"/>
        <v>173.18</v>
      </c>
      <c r="I40" s="58"/>
      <c r="J40" s="59"/>
      <c r="K40" s="59"/>
      <c r="L40" s="59"/>
      <c r="M40" s="63">
        <v>0</v>
      </c>
      <c r="N40" s="63">
        <v>48.2</v>
      </c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3"/>
      <c r="AC40" s="63">
        <v>124.98</v>
      </c>
      <c r="AD40" s="59"/>
      <c r="AE40" s="59"/>
      <c r="AF40" s="63"/>
      <c r="AG40" s="63"/>
      <c r="AH40" s="59"/>
      <c r="AI40" s="59"/>
      <c r="AJ40" s="59"/>
      <c r="AK40" s="59"/>
      <c r="AL40" s="59"/>
      <c r="AM40" s="59"/>
      <c r="AN40" s="59"/>
      <c r="AO40" s="59"/>
      <c r="AP40" s="63"/>
      <c r="AQ40" s="63"/>
      <c r="AR40" s="59"/>
      <c r="AS40" s="59"/>
      <c r="AT40" s="59"/>
      <c r="AU40" s="59"/>
      <c r="AV40" s="59"/>
      <c r="AW40" s="58" t="s">
        <v>133</v>
      </c>
      <c r="AX40" s="63">
        <v>14</v>
      </c>
      <c r="AY40" s="63">
        <v>3</v>
      </c>
      <c r="AZ40" s="63">
        <v>17</v>
      </c>
    </row>
    <row r="41" spans="1:52" ht="24.9" customHeight="1">
      <c r="A41" s="58">
        <v>37</v>
      </c>
      <c r="B41" s="65" t="s">
        <v>134</v>
      </c>
      <c r="C41" s="64" t="s">
        <v>135</v>
      </c>
      <c r="D41" s="58" t="s">
        <v>86</v>
      </c>
      <c r="E41" s="58" t="s">
        <v>87</v>
      </c>
      <c r="F41" s="59">
        <f t="shared" si="0"/>
        <v>103.47</v>
      </c>
      <c r="G41" s="59">
        <f t="shared" si="1"/>
        <v>75.61</v>
      </c>
      <c r="H41" s="59">
        <f t="shared" si="2"/>
        <v>27.86</v>
      </c>
      <c r="I41" s="58"/>
      <c r="J41" s="59"/>
      <c r="K41" s="59"/>
      <c r="L41" s="59"/>
      <c r="M41" s="63">
        <v>75.61</v>
      </c>
      <c r="N41" s="63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3"/>
      <c r="AC41" s="63">
        <v>27.86</v>
      </c>
      <c r="AD41" s="59"/>
      <c r="AE41" s="59"/>
      <c r="AF41" s="63"/>
      <c r="AG41" s="63"/>
      <c r="AH41" s="59"/>
      <c r="AI41" s="59"/>
      <c r="AJ41" s="59"/>
      <c r="AK41" s="59"/>
      <c r="AL41" s="59"/>
      <c r="AM41" s="59"/>
      <c r="AN41" s="59"/>
      <c r="AO41" s="59"/>
      <c r="AP41" s="63"/>
      <c r="AQ41" s="63"/>
      <c r="AR41" s="59"/>
      <c r="AS41" s="59"/>
      <c r="AT41" s="59"/>
      <c r="AU41" s="59"/>
      <c r="AV41" s="59"/>
      <c r="AW41" s="58" t="s">
        <v>136</v>
      </c>
      <c r="AX41" s="63">
        <v>3</v>
      </c>
      <c r="AY41" s="63">
        <v>2</v>
      </c>
      <c r="AZ41" s="63">
        <v>6</v>
      </c>
    </row>
    <row r="42" spans="1:52" ht="24.9" customHeight="1">
      <c r="A42" s="58">
        <v>38</v>
      </c>
      <c r="B42" s="59" t="s">
        <v>137</v>
      </c>
      <c r="C42" s="64" t="s">
        <v>138</v>
      </c>
      <c r="D42" s="58" t="s">
        <v>86</v>
      </c>
      <c r="E42" s="58" t="s">
        <v>87</v>
      </c>
      <c r="F42" s="59">
        <f t="shared" si="0"/>
        <v>324.23</v>
      </c>
      <c r="G42" s="59">
        <f t="shared" si="1"/>
        <v>0</v>
      </c>
      <c r="H42" s="59">
        <f t="shared" si="2"/>
        <v>324.23</v>
      </c>
      <c r="I42" s="58"/>
      <c r="J42" s="59"/>
      <c r="K42" s="59"/>
      <c r="L42" s="59"/>
      <c r="M42" s="63">
        <v>0</v>
      </c>
      <c r="N42" s="59">
        <v>324.23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3"/>
      <c r="AC42" s="59"/>
      <c r="AD42" s="59"/>
      <c r="AE42" s="59"/>
      <c r="AF42" s="63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8" t="s">
        <v>139</v>
      </c>
      <c r="AX42" s="58">
        <v>21</v>
      </c>
      <c r="AY42" s="58">
        <v>2</v>
      </c>
      <c r="AZ42" s="58">
        <v>6</v>
      </c>
    </row>
    <row r="43" spans="1:52" ht="24.9" customHeight="1">
      <c r="A43" s="58">
        <v>39</v>
      </c>
      <c r="B43" s="59" t="s">
        <v>140</v>
      </c>
      <c r="C43" s="64" t="s">
        <v>141</v>
      </c>
      <c r="D43" s="58" t="s">
        <v>86</v>
      </c>
      <c r="E43" s="58" t="s">
        <v>87</v>
      </c>
      <c r="F43" s="59">
        <f t="shared" si="0"/>
        <v>360.26</v>
      </c>
      <c r="G43" s="59">
        <f t="shared" si="1"/>
        <v>250.66</v>
      </c>
      <c r="H43" s="59">
        <f t="shared" si="2"/>
        <v>109.6</v>
      </c>
      <c r="I43" s="58"/>
      <c r="J43" s="59"/>
      <c r="L43" s="59"/>
      <c r="M43" s="63">
        <v>250.66</v>
      </c>
      <c r="O43" s="59"/>
      <c r="P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3"/>
      <c r="AC43" s="59">
        <v>109.6</v>
      </c>
      <c r="AD43" s="59"/>
      <c r="AE43" s="59"/>
      <c r="AF43" s="63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8" t="s">
        <v>142</v>
      </c>
      <c r="AX43" s="58">
        <v>7</v>
      </c>
      <c r="AY43" s="58">
        <v>10</v>
      </c>
      <c r="AZ43" s="58">
        <v>14</v>
      </c>
    </row>
    <row r="44" spans="1:52" ht="24.9" customHeight="1">
      <c r="A44" s="58">
        <v>40</v>
      </c>
      <c r="B44" s="59" t="s">
        <v>143</v>
      </c>
      <c r="C44" s="64" t="s">
        <v>141</v>
      </c>
      <c r="D44" s="58" t="s">
        <v>86</v>
      </c>
      <c r="E44" s="58" t="s">
        <v>87</v>
      </c>
      <c r="F44" s="59">
        <f t="shared" si="0"/>
        <v>470.59000000000003</v>
      </c>
      <c r="G44" s="59">
        <f t="shared" si="1"/>
        <v>244.49</v>
      </c>
      <c r="H44" s="59">
        <f t="shared" si="2"/>
        <v>226.1</v>
      </c>
      <c r="I44" s="58"/>
      <c r="J44" s="59"/>
      <c r="K44" s="59"/>
      <c r="L44" s="59"/>
      <c r="M44" s="63">
        <v>244.49</v>
      </c>
      <c r="N44" s="59">
        <v>226.1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3"/>
      <c r="AC44" s="59"/>
      <c r="AD44" s="59"/>
      <c r="AE44" s="59"/>
      <c r="AF44" s="63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8" t="s">
        <v>144</v>
      </c>
      <c r="AX44" s="58">
        <v>13</v>
      </c>
      <c r="AY44" s="58">
        <v>20</v>
      </c>
      <c r="AZ44" s="58">
        <v>15</v>
      </c>
    </row>
    <row r="45" spans="1:52" ht="24.9" customHeight="1">
      <c r="A45" s="58">
        <v>41</v>
      </c>
      <c r="B45" s="59" t="s">
        <v>145</v>
      </c>
      <c r="C45" s="64" t="s">
        <v>146</v>
      </c>
      <c r="D45" s="58" t="s">
        <v>86</v>
      </c>
      <c r="E45" s="58" t="s">
        <v>87</v>
      </c>
      <c r="F45" s="59">
        <f t="shared" si="0"/>
        <v>206.63</v>
      </c>
      <c r="G45" s="59">
        <f t="shared" si="1"/>
        <v>0</v>
      </c>
      <c r="H45" s="59">
        <f t="shared" si="2"/>
        <v>206.63</v>
      </c>
      <c r="I45" s="58"/>
      <c r="J45" s="59"/>
      <c r="K45" s="59"/>
      <c r="L45" s="59"/>
      <c r="M45" s="63">
        <v>0</v>
      </c>
      <c r="N45" s="59">
        <v>40.19</v>
      </c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3"/>
      <c r="AC45" s="59">
        <v>166.44</v>
      </c>
      <c r="AD45" s="59"/>
      <c r="AE45" s="59"/>
      <c r="AF45" s="63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8" t="s">
        <v>147</v>
      </c>
      <c r="AX45" s="58"/>
      <c r="AY45" s="58">
        <v>7</v>
      </c>
      <c r="AZ45" s="58">
        <v>12</v>
      </c>
    </row>
    <row r="46" spans="1:52" ht="24.9" customHeight="1">
      <c r="A46" s="58">
        <v>42</v>
      </c>
      <c r="B46" s="59" t="s">
        <v>148</v>
      </c>
      <c r="C46" s="64" t="s">
        <v>141</v>
      </c>
      <c r="D46" s="58" t="s">
        <v>86</v>
      </c>
      <c r="E46" s="58" t="s">
        <v>87</v>
      </c>
      <c r="F46" s="59">
        <f t="shared" si="0"/>
        <v>182.51</v>
      </c>
      <c r="G46" s="59">
        <f t="shared" si="1"/>
        <v>66.23</v>
      </c>
      <c r="H46" s="59">
        <f t="shared" si="2"/>
        <v>116.28</v>
      </c>
      <c r="I46" s="58"/>
      <c r="J46" s="59"/>
      <c r="K46" s="59"/>
      <c r="L46" s="59"/>
      <c r="M46" s="63">
        <v>66.23</v>
      </c>
      <c r="N46" s="59">
        <v>36.909999999999997</v>
      </c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3"/>
      <c r="AC46" s="59">
        <v>79.37</v>
      </c>
      <c r="AD46" s="59"/>
      <c r="AE46" s="59"/>
      <c r="AF46" s="63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8" t="s">
        <v>149</v>
      </c>
      <c r="AX46" s="58">
        <v>2</v>
      </c>
      <c r="AY46" s="58">
        <v>10</v>
      </c>
      <c r="AZ46" s="58">
        <v>4</v>
      </c>
    </row>
    <row r="47" spans="1:52" ht="24.9" customHeight="1">
      <c r="A47" s="58">
        <v>43</v>
      </c>
      <c r="B47" s="59" t="s">
        <v>150</v>
      </c>
      <c r="C47" s="64" t="s">
        <v>151</v>
      </c>
      <c r="D47" s="58" t="s">
        <v>86</v>
      </c>
      <c r="E47" s="58" t="s">
        <v>87</v>
      </c>
      <c r="F47" s="59">
        <f t="shared" si="0"/>
        <v>267.3</v>
      </c>
      <c r="G47" s="59">
        <f t="shared" si="1"/>
        <v>0</v>
      </c>
      <c r="H47" s="59">
        <f t="shared" si="2"/>
        <v>267.3</v>
      </c>
      <c r="I47" s="58"/>
      <c r="J47" s="59"/>
      <c r="K47" s="59"/>
      <c r="L47" s="59"/>
      <c r="M47" s="63">
        <v>0</v>
      </c>
      <c r="N47" s="59">
        <v>267.3</v>
      </c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3"/>
      <c r="AC47" s="59"/>
      <c r="AD47" s="59"/>
      <c r="AE47" s="59"/>
      <c r="AF47" s="63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8" t="s">
        <v>152</v>
      </c>
      <c r="AX47" s="58">
        <v>6</v>
      </c>
      <c r="AY47" s="58">
        <v>7</v>
      </c>
      <c r="AZ47" s="58">
        <v>6</v>
      </c>
    </row>
    <row r="48" spans="1:52" ht="24.9" customHeight="1">
      <c r="A48" s="58">
        <v>44</v>
      </c>
      <c r="B48" s="65" t="s">
        <v>153</v>
      </c>
      <c r="C48" s="64" t="s">
        <v>154</v>
      </c>
      <c r="D48" s="58" t="s">
        <v>86</v>
      </c>
      <c r="E48" s="58" t="s">
        <v>87</v>
      </c>
      <c r="F48" s="59">
        <f t="shared" si="0"/>
        <v>270</v>
      </c>
      <c r="G48" s="59">
        <f t="shared" si="1"/>
        <v>0</v>
      </c>
      <c r="H48" s="59">
        <f t="shared" si="2"/>
        <v>270</v>
      </c>
      <c r="I48" s="58"/>
      <c r="J48" s="59"/>
      <c r="K48" s="59"/>
      <c r="L48" s="59"/>
      <c r="M48" s="63">
        <v>0</v>
      </c>
      <c r="N48" s="59">
        <v>270</v>
      </c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3"/>
      <c r="AC48" s="59"/>
      <c r="AD48" s="59"/>
      <c r="AE48" s="59"/>
      <c r="AF48" s="63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8" t="s">
        <v>155</v>
      </c>
      <c r="AX48" s="58"/>
      <c r="AY48" s="58">
        <v>23</v>
      </c>
      <c r="AZ48" s="58">
        <v>24</v>
      </c>
    </row>
    <row r="49" spans="1:52" ht="24.9" customHeight="1">
      <c r="A49" s="58">
        <v>45</v>
      </c>
      <c r="B49" s="59" t="s">
        <v>156</v>
      </c>
      <c r="C49" s="64" t="s">
        <v>157</v>
      </c>
      <c r="D49" s="58" t="s">
        <v>35</v>
      </c>
      <c r="E49" s="66"/>
      <c r="F49" s="59">
        <f t="shared" si="0"/>
        <v>209.38</v>
      </c>
      <c r="G49" s="59">
        <f t="shared" si="1"/>
        <v>0</v>
      </c>
      <c r="H49" s="59">
        <f t="shared" si="2"/>
        <v>209.38</v>
      </c>
      <c r="I49" s="58"/>
      <c r="J49" s="59"/>
      <c r="K49" s="59"/>
      <c r="L49" s="59"/>
      <c r="M49" s="63">
        <v>0</v>
      </c>
      <c r="N49" s="59">
        <v>209.38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3"/>
      <c r="AC49" s="59"/>
      <c r="AD49" s="59"/>
      <c r="AE49" s="59"/>
      <c r="AF49" s="63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 t="s">
        <v>158</v>
      </c>
      <c r="AX49" s="59"/>
      <c r="AY49" s="67">
        <v>20</v>
      </c>
      <c r="AZ49" s="67">
        <v>12</v>
      </c>
    </row>
    <row r="50" spans="1:52" ht="24.9" customHeight="1">
      <c r="A50" s="58">
        <v>46</v>
      </c>
      <c r="B50" s="59" t="s">
        <v>159</v>
      </c>
      <c r="C50" s="64" t="s">
        <v>160</v>
      </c>
      <c r="D50" s="58" t="s">
        <v>35</v>
      </c>
      <c r="E50" s="66"/>
      <c r="F50" s="59">
        <f t="shared" si="0"/>
        <v>351</v>
      </c>
      <c r="G50" s="59">
        <f t="shared" si="1"/>
        <v>0</v>
      </c>
      <c r="H50" s="59">
        <f t="shared" si="2"/>
        <v>351</v>
      </c>
      <c r="I50" s="58"/>
      <c r="J50" s="59"/>
      <c r="K50" s="59"/>
      <c r="L50" s="59"/>
      <c r="M50" s="63">
        <v>0</v>
      </c>
      <c r="N50" s="59">
        <v>351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3"/>
      <c r="AC50" s="59"/>
      <c r="AD50" s="59"/>
      <c r="AE50" s="59"/>
      <c r="AF50" s="63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 t="s">
        <v>161</v>
      </c>
      <c r="AX50" s="59"/>
      <c r="AY50" s="58">
        <v>42</v>
      </c>
      <c r="AZ50" s="58">
        <v>29</v>
      </c>
    </row>
    <row r="51" spans="1:52" ht="24.9" customHeight="1">
      <c r="A51" s="58">
        <v>47</v>
      </c>
      <c r="B51" s="59" t="s">
        <v>162</v>
      </c>
      <c r="C51" s="64" t="s">
        <v>163</v>
      </c>
      <c r="D51" s="58" t="s">
        <v>35</v>
      </c>
      <c r="E51" s="66"/>
      <c r="F51" s="59">
        <f t="shared" si="0"/>
        <v>130</v>
      </c>
      <c r="G51" s="59">
        <f t="shared" si="1"/>
        <v>0</v>
      </c>
      <c r="H51" s="59">
        <f t="shared" si="2"/>
        <v>130</v>
      </c>
      <c r="I51" s="58"/>
      <c r="J51" s="59"/>
      <c r="K51" s="59"/>
      <c r="L51" s="59"/>
      <c r="M51" s="63">
        <v>0</v>
      </c>
      <c r="N51" s="59">
        <v>130</v>
      </c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3"/>
      <c r="AC51" s="59"/>
      <c r="AD51" s="59"/>
      <c r="AE51" s="59"/>
      <c r="AF51" s="63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 t="s">
        <v>164</v>
      </c>
      <c r="AX51" s="59"/>
      <c r="AY51" s="58">
        <v>6</v>
      </c>
      <c r="AZ51" s="58">
        <v>20</v>
      </c>
    </row>
    <row r="52" spans="1:52" ht="24.9" customHeight="1">
      <c r="A52" s="58">
        <v>48</v>
      </c>
      <c r="B52" s="59" t="s">
        <v>165</v>
      </c>
      <c r="C52" s="64" t="s">
        <v>166</v>
      </c>
      <c r="D52" s="58" t="s">
        <v>35</v>
      </c>
      <c r="E52" s="66"/>
      <c r="F52" s="59">
        <f t="shared" si="0"/>
        <v>302.62</v>
      </c>
      <c r="G52" s="59">
        <f t="shared" si="1"/>
        <v>0</v>
      </c>
      <c r="H52" s="59">
        <f t="shared" si="2"/>
        <v>302.62</v>
      </c>
      <c r="I52" s="58"/>
      <c r="J52" s="59"/>
      <c r="K52" s="59"/>
      <c r="L52" s="59"/>
      <c r="M52" s="63">
        <v>0</v>
      </c>
      <c r="N52" s="59">
        <v>169.37</v>
      </c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3"/>
      <c r="AC52" s="59">
        <v>97.27</v>
      </c>
      <c r="AD52" s="59"/>
      <c r="AE52" s="59"/>
      <c r="AF52" s="63"/>
      <c r="AG52" s="59">
        <v>35.979999999999997</v>
      </c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 t="s">
        <v>167</v>
      </c>
      <c r="AX52" s="59">
        <v>11</v>
      </c>
      <c r="AY52" s="58">
        <v>6</v>
      </c>
      <c r="AZ52" s="58">
        <v>10</v>
      </c>
    </row>
    <row r="53" spans="1:52" ht="24.9" customHeight="1">
      <c r="A53" s="58">
        <v>49</v>
      </c>
      <c r="B53" s="59" t="s">
        <v>168</v>
      </c>
      <c r="C53" s="64" t="s">
        <v>169</v>
      </c>
      <c r="D53" s="58" t="s">
        <v>35</v>
      </c>
      <c r="E53" s="66"/>
      <c r="F53" s="59">
        <f t="shared" si="0"/>
        <v>67.760000000000005</v>
      </c>
      <c r="G53" s="59">
        <f t="shared" si="1"/>
        <v>0</v>
      </c>
      <c r="H53" s="59">
        <f t="shared" si="2"/>
        <v>67.760000000000005</v>
      </c>
      <c r="I53" s="58"/>
      <c r="J53" s="59"/>
      <c r="K53" s="59"/>
      <c r="L53" s="59"/>
      <c r="M53" s="63">
        <v>0</v>
      </c>
      <c r="N53" s="59">
        <v>67.760000000000005</v>
      </c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3"/>
      <c r="AC53" s="59"/>
      <c r="AD53" s="59"/>
      <c r="AE53" s="59"/>
      <c r="AF53" s="63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 t="s">
        <v>170</v>
      </c>
      <c r="AX53" s="59"/>
      <c r="AY53" s="58">
        <v>5</v>
      </c>
      <c r="AZ53" s="58">
        <v>6</v>
      </c>
    </row>
    <row r="54" spans="1:52" ht="24.9" customHeight="1">
      <c r="A54" s="58">
        <v>50</v>
      </c>
      <c r="B54" s="59" t="s">
        <v>171</v>
      </c>
      <c r="C54" s="64" t="s">
        <v>172</v>
      </c>
      <c r="D54" s="58" t="s">
        <v>35</v>
      </c>
      <c r="E54" s="66"/>
      <c r="F54" s="59">
        <f t="shared" si="0"/>
        <v>111.9</v>
      </c>
      <c r="G54" s="59">
        <f t="shared" si="1"/>
        <v>55.7</v>
      </c>
      <c r="H54" s="59">
        <f t="shared" si="2"/>
        <v>56.2</v>
      </c>
      <c r="I54" s="58"/>
      <c r="J54" s="59"/>
      <c r="K54" s="59"/>
      <c r="L54" s="59"/>
      <c r="M54" s="63">
        <v>55.7</v>
      </c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3"/>
      <c r="AC54" s="59">
        <v>56.2</v>
      </c>
      <c r="AD54" s="59"/>
      <c r="AE54" s="59"/>
      <c r="AF54" s="63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65" t="s">
        <v>173</v>
      </c>
      <c r="AX54" s="59">
        <v>1</v>
      </c>
      <c r="AY54" s="58">
        <v>6</v>
      </c>
      <c r="AZ54" s="58">
        <v>6</v>
      </c>
    </row>
    <row r="55" spans="1:52" ht="24.9" customHeight="1">
      <c r="A55" s="58">
        <v>51</v>
      </c>
      <c r="B55" s="59" t="s">
        <v>174</v>
      </c>
      <c r="C55" s="91" t="s">
        <v>175</v>
      </c>
      <c r="D55" s="58" t="s">
        <v>35</v>
      </c>
      <c r="E55" s="66"/>
      <c r="F55" s="59">
        <f t="shared" si="0"/>
        <v>540</v>
      </c>
      <c r="G55" s="59">
        <f t="shared" si="1"/>
        <v>280</v>
      </c>
      <c r="H55" s="59">
        <f t="shared" si="2"/>
        <v>260</v>
      </c>
      <c r="I55" s="58"/>
      <c r="J55" s="59"/>
      <c r="K55" s="59"/>
      <c r="L55" s="59"/>
      <c r="M55" s="94">
        <v>280</v>
      </c>
      <c r="N55" s="59">
        <v>260</v>
      </c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94"/>
      <c r="AC55" s="59"/>
      <c r="AD55" s="59"/>
      <c r="AE55" s="59"/>
      <c r="AF55" s="94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 t="s">
        <v>176</v>
      </c>
      <c r="AX55" s="59"/>
      <c r="AY55" s="58">
        <v>36</v>
      </c>
      <c r="AZ55" s="58">
        <v>72</v>
      </c>
    </row>
    <row r="56" spans="1:52" ht="24.9" customHeight="1">
      <c r="A56" s="58">
        <v>52</v>
      </c>
      <c r="B56" s="59" t="s">
        <v>177</v>
      </c>
      <c r="C56" s="91"/>
      <c r="D56" s="58" t="s">
        <v>35</v>
      </c>
      <c r="E56" s="66"/>
      <c r="F56" s="59">
        <f t="shared" si="0"/>
        <v>0</v>
      </c>
      <c r="G56" s="59">
        <f t="shared" si="1"/>
        <v>0</v>
      </c>
      <c r="H56" s="59">
        <f t="shared" si="2"/>
        <v>0</v>
      </c>
      <c r="I56" s="58"/>
      <c r="J56" s="59"/>
      <c r="K56" s="59"/>
      <c r="L56" s="59"/>
      <c r="M56" s="94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94"/>
      <c r="AC56" s="59"/>
      <c r="AD56" s="59"/>
      <c r="AE56" s="59"/>
      <c r="AF56" s="94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 t="s">
        <v>178</v>
      </c>
      <c r="AX56" s="59"/>
      <c r="AY56" s="58"/>
      <c r="AZ56" s="58"/>
    </row>
    <row r="57" spans="1:52" ht="24.9" customHeight="1">
      <c r="A57" s="58">
        <v>53</v>
      </c>
      <c r="B57" s="59" t="s">
        <v>179</v>
      </c>
      <c r="C57" s="64" t="s">
        <v>180</v>
      </c>
      <c r="D57" s="58" t="s">
        <v>35</v>
      </c>
      <c r="E57" s="66"/>
      <c r="F57" s="59">
        <f t="shared" si="0"/>
        <v>613</v>
      </c>
      <c r="G57" s="59">
        <f t="shared" si="1"/>
        <v>349</v>
      </c>
      <c r="H57" s="59">
        <f t="shared" si="2"/>
        <v>264</v>
      </c>
      <c r="I57" s="58"/>
      <c r="J57" s="59"/>
      <c r="K57" s="59"/>
      <c r="L57" s="59"/>
      <c r="M57" s="63">
        <v>349</v>
      </c>
      <c r="N57" s="59">
        <v>264</v>
      </c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3"/>
      <c r="AC57" s="59"/>
      <c r="AD57" s="59"/>
      <c r="AE57" s="59"/>
      <c r="AF57" s="63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 t="s">
        <v>181</v>
      </c>
      <c r="AX57" s="58">
        <v>16</v>
      </c>
      <c r="AY57" s="58">
        <v>11</v>
      </c>
      <c r="AZ57" s="58">
        <v>41</v>
      </c>
    </row>
    <row r="58" spans="1:52" ht="24.9" customHeight="1">
      <c r="A58" s="58">
        <v>54</v>
      </c>
      <c r="B58" s="58" t="s">
        <v>182</v>
      </c>
      <c r="C58" s="64" t="s">
        <v>183</v>
      </c>
      <c r="D58" s="58" t="s">
        <v>86</v>
      </c>
      <c r="E58" s="66"/>
      <c r="F58" s="59">
        <f t="shared" si="0"/>
        <v>73.400000000000006</v>
      </c>
      <c r="G58" s="59">
        <f t="shared" si="1"/>
        <v>73.400000000000006</v>
      </c>
      <c r="H58" s="59">
        <f t="shared" si="2"/>
        <v>0</v>
      </c>
      <c r="I58" s="58"/>
      <c r="J58" s="59"/>
      <c r="K58" s="59"/>
      <c r="L58" s="59"/>
      <c r="M58" s="63">
        <v>73.400000000000006</v>
      </c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3"/>
      <c r="AC58" s="59"/>
      <c r="AD58" s="59"/>
      <c r="AE58" s="59"/>
      <c r="AF58" s="63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65" t="s">
        <v>40</v>
      </c>
      <c r="AX58" s="59">
        <v>2</v>
      </c>
      <c r="AY58" s="58"/>
      <c r="AZ58" s="59">
        <v>3</v>
      </c>
    </row>
    <row r="59" spans="1:52" ht="24.9" customHeight="1">
      <c r="A59" s="58">
        <v>55</v>
      </c>
      <c r="B59" s="58" t="s">
        <v>184</v>
      </c>
      <c r="C59" s="64" t="s">
        <v>183</v>
      </c>
      <c r="D59" s="58" t="s">
        <v>185</v>
      </c>
      <c r="E59" s="66"/>
      <c r="F59" s="59">
        <f t="shared" si="0"/>
        <v>93.4</v>
      </c>
      <c r="G59" s="59">
        <f t="shared" si="1"/>
        <v>93.4</v>
      </c>
      <c r="H59" s="59">
        <f t="shared" si="2"/>
        <v>0</v>
      </c>
      <c r="I59" s="58"/>
      <c r="J59" s="59"/>
      <c r="K59" s="59"/>
      <c r="L59" s="59"/>
      <c r="M59" s="63">
        <v>93.4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3"/>
      <c r="AC59" s="59"/>
      <c r="AD59" s="59"/>
      <c r="AE59" s="59"/>
      <c r="AF59" s="63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5" t="s">
        <v>182</v>
      </c>
      <c r="AX59" s="59">
        <v>4</v>
      </c>
      <c r="AY59" s="58"/>
      <c r="AZ59" s="59">
        <v>8</v>
      </c>
    </row>
    <row r="60" spans="1:52" ht="24.9" customHeight="1">
      <c r="A60" s="58">
        <v>56</v>
      </c>
      <c r="B60" s="65" t="s">
        <v>186</v>
      </c>
      <c r="C60" s="64" t="s">
        <v>151</v>
      </c>
      <c r="D60" s="58" t="s">
        <v>187</v>
      </c>
      <c r="E60" s="66"/>
      <c r="F60" s="59">
        <f t="shared" si="0"/>
        <v>336.6</v>
      </c>
      <c r="G60" s="59">
        <f t="shared" si="1"/>
        <v>188.4</v>
      </c>
      <c r="H60" s="59">
        <f t="shared" si="2"/>
        <v>148.19999999999999</v>
      </c>
      <c r="I60" s="58"/>
      <c r="J60" s="59"/>
      <c r="K60" s="59"/>
      <c r="L60" s="59"/>
      <c r="M60" s="63">
        <v>188.4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3"/>
      <c r="AC60" s="59">
        <v>148.19999999999999</v>
      </c>
      <c r="AD60" s="59"/>
      <c r="AE60" s="59"/>
      <c r="AF60" s="63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65" t="s">
        <v>156</v>
      </c>
      <c r="AX60" s="59">
        <v>12</v>
      </c>
      <c r="AY60" s="58">
        <v>16</v>
      </c>
      <c r="AZ60" s="59">
        <v>21</v>
      </c>
    </row>
    <row r="61" spans="1:52" ht="24.9" customHeight="1">
      <c r="A61" s="58">
        <v>57</v>
      </c>
      <c r="B61" s="58" t="s">
        <v>188</v>
      </c>
      <c r="C61" s="64" t="s">
        <v>189</v>
      </c>
      <c r="D61" s="58" t="s">
        <v>86</v>
      </c>
      <c r="E61" s="66"/>
      <c r="F61" s="59">
        <f t="shared" si="0"/>
        <v>382.5</v>
      </c>
      <c r="G61" s="59">
        <f t="shared" si="1"/>
        <v>223</v>
      </c>
      <c r="H61" s="59">
        <f t="shared" si="2"/>
        <v>159.5</v>
      </c>
      <c r="I61" s="58"/>
      <c r="J61" s="59"/>
      <c r="K61" s="59"/>
      <c r="L61" s="59"/>
      <c r="M61" s="63">
        <v>223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3"/>
      <c r="AC61" s="59">
        <v>159.5</v>
      </c>
      <c r="AD61" s="59"/>
      <c r="AE61" s="59"/>
      <c r="AF61" s="63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65" t="s">
        <v>186</v>
      </c>
      <c r="AX61" s="59">
        <v>7</v>
      </c>
      <c r="AY61" s="58">
        <v>9</v>
      </c>
      <c r="AZ61" s="59">
        <v>12</v>
      </c>
    </row>
    <row r="62" spans="1:52" ht="24.9" customHeight="1">
      <c r="A62" s="58">
        <v>58</v>
      </c>
      <c r="B62" s="58" t="s">
        <v>190</v>
      </c>
      <c r="C62" s="64" t="s">
        <v>189</v>
      </c>
      <c r="D62" s="58" t="s">
        <v>187</v>
      </c>
      <c r="E62" s="66"/>
      <c r="F62" s="59">
        <f t="shared" si="0"/>
        <v>99.4</v>
      </c>
      <c r="G62" s="59">
        <f t="shared" si="1"/>
        <v>66.2</v>
      </c>
      <c r="H62" s="59">
        <f t="shared" si="2"/>
        <v>33.200000000000003</v>
      </c>
      <c r="I62" s="58"/>
      <c r="J62" s="59"/>
      <c r="K62" s="59"/>
      <c r="L62" s="59"/>
      <c r="M62" s="63">
        <v>66.2</v>
      </c>
      <c r="N62" s="59">
        <v>33.200000000000003</v>
      </c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3"/>
      <c r="AC62" s="59"/>
      <c r="AD62" s="59"/>
      <c r="AE62" s="59"/>
      <c r="AF62" s="63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5" t="s">
        <v>191</v>
      </c>
      <c r="AX62" s="59">
        <v>9</v>
      </c>
      <c r="AY62" s="58">
        <v>1</v>
      </c>
      <c r="AZ62" s="59">
        <v>3</v>
      </c>
    </row>
    <row r="63" spans="1:52" ht="24.9" customHeight="1">
      <c r="A63" s="58">
        <v>59</v>
      </c>
      <c r="B63" s="58" t="s">
        <v>192</v>
      </c>
      <c r="C63" s="64" t="s">
        <v>189</v>
      </c>
      <c r="D63" s="58" t="s">
        <v>86</v>
      </c>
      <c r="E63" s="66"/>
      <c r="F63" s="59">
        <f t="shared" si="0"/>
        <v>191.60000000000002</v>
      </c>
      <c r="G63" s="59">
        <f t="shared" si="1"/>
        <v>103.2</v>
      </c>
      <c r="H63" s="59">
        <f t="shared" si="2"/>
        <v>88.4</v>
      </c>
      <c r="I63" s="58"/>
      <c r="J63" s="59"/>
      <c r="K63" s="59"/>
      <c r="L63" s="59"/>
      <c r="M63" s="63">
        <v>103.2</v>
      </c>
      <c r="N63" s="59">
        <v>88.4</v>
      </c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63"/>
      <c r="AC63" s="59"/>
      <c r="AD63" s="59"/>
      <c r="AE63" s="59"/>
      <c r="AF63" s="63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65" t="s">
        <v>193</v>
      </c>
      <c r="AX63" s="59">
        <v>4</v>
      </c>
      <c r="AY63" s="58">
        <v>13</v>
      </c>
      <c r="AZ63" s="59">
        <v>15</v>
      </c>
    </row>
    <row r="64" spans="1:52" ht="24.9" customHeight="1">
      <c r="A64" s="58">
        <v>60</v>
      </c>
      <c r="B64" s="58" t="s">
        <v>194</v>
      </c>
      <c r="C64" s="64" t="s">
        <v>189</v>
      </c>
      <c r="D64" s="58" t="s">
        <v>86</v>
      </c>
      <c r="E64" s="66"/>
      <c r="F64" s="59">
        <f t="shared" si="0"/>
        <v>138.80000000000001</v>
      </c>
      <c r="G64" s="59">
        <f t="shared" si="1"/>
        <v>70.599999999999994</v>
      </c>
      <c r="H64" s="59">
        <f t="shared" si="2"/>
        <v>68.2</v>
      </c>
      <c r="I64" s="58"/>
      <c r="J64" s="59"/>
      <c r="K64" s="59"/>
      <c r="L64" s="59"/>
      <c r="M64" s="63">
        <v>70.599999999999994</v>
      </c>
      <c r="N64" s="59">
        <v>68.2</v>
      </c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63"/>
      <c r="AC64" s="59"/>
      <c r="AD64" s="59"/>
      <c r="AE64" s="59"/>
      <c r="AF64" s="63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65" t="s">
        <v>57</v>
      </c>
      <c r="AX64" s="59">
        <v>2</v>
      </c>
      <c r="AY64" s="58">
        <v>3</v>
      </c>
      <c r="AZ64" s="59">
        <v>2</v>
      </c>
    </row>
    <row r="65" spans="1:52" ht="24.9" customHeight="1">
      <c r="A65" s="58">
        <v>61</v>
      </c>
      <c r="B65" s="58" t="s">
        <v>195</v>
      </c>
      <c r="C65" s="64" t="s">
        <v>196</v>
      </c>
      <c r="D65" s="58" t="s">
        <v>187</v>
      </c>
      <c r="E65" s="66"/>
      <c r="F65" s="59">
        <f t="shared" si="0"/>
        <v>526.5</v>
      </c>
      <c r="G65" s="59">
        <f t="shared" si="1"/>
        <v>289.3</v>
      </c>
      <c r="H65" s="59">
        <f t="shared" si="2"/>
        <v>237.2</v>
      </c>
      <c r="I65" s="58"/>
      <c r="J65" s="59"/>
      <c r="K65" s="59"/>
      <c r="L65" s="59"/>
      <c r="M65" s="63">
        <v>289.3</v>
      </c>
      <c r="N65" s="59">
        <v>237.2</v>
      </c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63"/>
      <c r="AC65" s="59"/>
      <c r="AD65" s="59"/>
      <c r="AE65" s="59"/>
      <c r="AF65" s="63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65" t="s">
        <v>128</v>
      </c>
      <c r="AX65" s="59">
        <v>37</v>
      </c>
      <c r="AY65" s="58">
        <v>19</v>
      </c>
      <c r="AZ65" s="59">
        <v>39</v>
      </c>
    </row>
    <row r="66" spans="1:52" ht="24.9" customHeight="1">
      <c r="A66" s="58">
        <v>62</v>
      </c>
      <c r="B66" s="58" t="s">
        <v>197</v>
      </c>
      <c r="C66" s="64" t="s">
        <v>198</v>
      </c>
      <c r="D66" s="58" t="s">
        <v>187</v>
      </c>
      <c r="E66" s="66"/>
      <c r="F66" s="59">
        <f t="shared" si="0"/>
        <v>12.5</v>
      </c>
      <c r="G66" s="59">
        <f t="shared" si="1"/>
        <v>12.5</v>
      </c>
      <c r="H66" s="59">
        <f t="shared" si="2"/>
        <v>0</v>
      </c>
      <c r="I66" s="58"/>
      <c r="J66" s="59"/>
      <c r="K66" s="59"/>
      <c r="L66" s="59"/>
      <c r="M66" s="63">
        <v>12.5</v>
      </c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63"/>
      <c r="AC66" s="59"/>
      <c r="AD66" s="59"/>
      <c r="AE66" s="59"/>
      <c r="AF66" s="63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65" t="s">
        <v>33</v>
      </c>
      <c r="AX66" s="59">
        <v>1</v>
      </c>
      <c r="AY66" s="58"/>
      <c r="AZ66" s="59">
        <v>1</v>
      </c>
    </row>
    <row r="67" spans="1:52" ht="24.9" customHeight="1">
      <c r="A67" s="58">
        <v>63</v>
      </c>
      <c r="B67" s="58" t="s">
        <v>199</v>
      </c>
      <c r="C67" s="64" t="s">
        <v>200</v>
      </c>
      <c r="D67" s="58" t="s">
        <v>185</v>
      </c>
      <c r="E67" s="66"/>
      <c r="F67" s="59">
        <f t="shared" si="0"/>
        <v>55.6</v>
      </c>
      <c r="G67" s="59">
        <f t="shared" si="1"/>
        <v>38.1</v>
      </c>
      <c r="H67" s="59">
        <f t="shared" si="2"/>
        <v>17.5</v>
      </c>
      <c r="I67" s="58"/>
      <c r="J67" s="59"/>
      <c r="K67" s="59"/>
      <c r="L67" s="59"/>
      <c r="M67" s="63">
        <v>38.1</v>
      </c>
      <c r="N67" s="59">
        <v>17.5</v>
      </c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63"/>
      <c r="AC67" s="59"/>
      <c r="AD67" s="59"/>
      <c r="AE67" s="59"/>
      <c r="AF67" s="63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65" t="s">
        <v>131</v>
      </c>
      <c r="AX67" s="59">
        <v>6</v>
      </c>
      <c r="AY67" s="58">
        <v>2</v>
      </c>
      <c r="AZ67" s="59">
        <v>3</v>
      </c>
    </row>
    <row r="68" spans="1:52" ht="24.9" customHeight="1">
      <c r="A68" s="58">
        <v>64</v>
      </c>
      <c r="B68" s="58" t="s">
        <v>201</v>
      </c>
      <c r="C68" s="64" t="s">
        <v>169</v>
      </c>
      <c r="D68" s="58" t="s">
        <v>86</v>
      </c>
      <c r="E68" s="66"/>
      <c r="F68" s="59">
        <f t="shared" si="0"/>
        <v>87.9</v>
      </c>
      <c r="G68" s="59">
        <f t="shared" si="1"/>
        <v>0</v>
      </c>
      <c r="H68" s="59">
        <f t="shared" si="2"/>
        <v>87.9</v>
      </c>
      <c r="I68" s="58"/>
      <c r="J68" s="59"/>
      <c r="K68" s="59"/>
      <c r="L68" s="59"/>
      <c r="M68" s="63">
        <v>0</v>
      </c>
      <c r="N68" s="59">
        <v>87.9</v>
      </c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3"/>
      <c r="AC68" s="59"/>
      <c r="AD68" s="59"/>
      <c r="AE68" s="59"/>
      <c r="AF68" s="63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65" t="s">
        <v>43</v>
      </c>
      <c r="AX68" s="59"/>
      <c r="AY68" s="58">
        <v>7</v>
      </c>
      <c r="AZ68" s="59"/>
    </row>
    <row r="69" spans="1:52" ht="24.9" customHeight="1">
      <c r="A69" s="58">
        <v>65</v>
      </c>
      <c r="B69" s="58" t="s">
        <v>202</v>
      </c>
      <c r="C69" s="64" t="s">
        <v>203</v>
      </c>
      <c r="D69" s="58" t="s">
        <v>86</v>
      </c>
      <c r="E69" s="66"/>
      <c r="F69" s="59">
        <f t="shared" ref="F69:F74" si="3">SUM(G69:I69)</f>
        <v>53.8</v>
      </c>
      <c r="G69" s="59">
        <f t="shared" ref="G69:G74" si="4">J69+M69+P69+S69+V69+Y69+AB69+AD69+AF69+AH69+AJ69+AL69+AN69+AP69+AR69+AT69+AV69</f>
        <v>53.8</v>
      </c>
      <c r="H69" s="59">
        <f t="shared" ref="H69:H74" si="5">K69+N69+Q69+T69+W69+Z69+AC69+AG69+AI69+AK69+AM69+AO69+AQ69+AS69+AU69</f>
        <v>0</v>
      </c>
      <c r="I69" s="58"/>
      <c r="J69" s="59"/>
      <c r="K69" s="59"/>
      <c r="L69" s="59"/>
      <c r="M69" s="63">
        <v>53.8</v>
      </c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63"/>
      <c r="AC69" s="59"/>
      <c r="AD69" s="59"/>
      <c r="AE69" s="59"/>
      <c r="AF69" s="63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5" t="s">
        <v>140</v>
      </c>
      <c r="AX69" s="59"/>
      <c r="AY69" s="58"/>
      <c r="AZ69" s="59">
        <v>7</v>
      </c>
    </row>
    <row r="70" spans="1:52" ht="24.9" customHeight="1">
      <c r="A70" s="58">
        <v>66</v>
      </c>
      <c r="B70" s="58" t="s">
        <v>204</v>
      </c>
      <c r="C70" s="64" t="s">
        <v>180</v>
      </c>
      <c r="D70" s="58" t="s">
        <v>86</v>
      </c>
      <c r="E70" s="66"/>
      <c r="F70" s="59">
        <f t="shared" si="3"/>
        <v>99</v>
      </c>
      <c r="G70" s="59">
        <f t="shared" si="4"/>
        <v>59</v>
      </c>
      <c r="H70" s="59">
        <f t="shared" si="5"/>
        <v>40</v>
      </c>
      <c r="I70" s="58"/>
      <c r="J70" s="59"/>
      <c r="K70" s="59"/>
      <c r="L70" s="59"/>
      <c r="M70" s="63">
        <v>59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63"/>
      <c r="AC70" s="59">
        <v>40</v>
      </c>
      <c r="AD70" s="59"/>
      <c r="AE70" s="59"/>
      <c r="AF70" s="63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65" t="s">
        <v>60</v>
      </c>
      <c r="AX70" s="59">
        <v>5</v>
      </c>
      <c r="AY70" s="58">
        <v>4</v>
      </c>
      <c r="AZ70" s="59">
        <v>6</v>
      </c>
    </row>
    <row r="71" spans="1:52" ht="24.9" customHeight="1">
      <c r="A71" s="58">
        <v>67</v>
      </c>
      <c r="B71" s="58" t="s">
        <v>205</v>
      </c>
      <c r="C71" s="64" t="s">
        <v>206</v>
      </c>
      <c r="D71" s="58" t="s">
        <v>187</v>
      </c>
      <c r="E71" s="66"/>
      <c r="F71" s="59">
        <f t="shared" si="3"/>
        <v>90</v>
      </c>
      <c r="G71" s="59">
        <f t="shared" si="4"/>
        <v>55</v>
      </c>
      <c r="H71" s="59">
        <f t="shared" si="5"/>
        <v>35</v>
      </c>
      <c r="I71" s="58"/>
      <c r="J71" s="59"/>
      <c r="K71" s="59"/>
      <c r="L71" s="59"/>
      <c r="M71" s="63">
        <v>55</v>
      </c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63"/>
      <c r="AC71" s="59">
        <v>35</v>
      </c>
      <c r="AD71" s="59"/>
      <c r="AE71" s="59"/>
      <c r="AF71" s="63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65" t="s">
        <v>207</v>
      </c>
      <c r="AX71" s="59">
        <v>11</v>
      </c>
      <c r="AY71" s="58">
        <v>10</v>
      </c>
      <c r="AZ71" s="59">
        <v>6</v>
      </c>
    </row>
    <row r="72" spans="1:52" ht="24.9" customHeight="1">
      <c r="A72" s="58">
        <v>68</v>
      </c>
      <c r="B72" s="58" t="s">
        <v>207</v>
      </c>
      <c r="C72" s="64" t="s">
        <v>206</v>
      </c>
      <c r="D72" s="58" t="s">
        <v>86</v>
      </c>
      <c r="E72" s="66"/>
      <c r="F72" s="59">
        <f t="shared" si="3"/>
        <v>262</v>
      </c>
      <c r="G72" s="59">
        <f t="shared" si="4"/>
        <v>149</v>
      </c>
      <c r="H72" s="59">
        <f t="shared" si="5"/>
        <v>113</v>
      </c>
      <c r="I72" s="58"/>
      <c r="J72" s="59"/>
      <c r="K72" s="59"/>
      <c r="L72" s="59"/>
      <c r="M72" s="63">
        <v>149</v>
      </c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63"/>
      <c r="AC72" s="59">
        <v>113</v>
      </c>
      <c r="AD72" s="59"/>
      <c r="AE72" s="59"/>
      <c r="AF72" s="63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65" t="s">
        <v>205</v>
      </c>
      <c r="AX72" s="59">
        <v>7</v>
      </c>
      <c r="AY72" s="58">
        <v>12</v>
      </c>
      <c r="AZ72" s="59">
        <v>15</v>
      </c>
    </row>
    <row r="73" spans="1:52" ht="24.9" customHeight="1">
      <c r="A73" s="58">
        <v>69</v>
      </c>
      <c r="B73" s="58" t="s">
        <v>208</v>
      </c>
      <c r="C73" s="59" t="s">
        <v>209</v>
      </c>
      <c r="D73" s="58" t="s">
        <v>185</v>
      </c>
      <c r="E73" s="66"/>
      <c r="F73" s="59">
        <f t="shared" si="3"/>
        <v>1737.5</v>
      </c>
      <c r="G73" s="59">
        <f t="shared" si="4"/>
        <v>1280.5</v>
      </c>
      <c r="H73" s="59">
        <f t="shared" si="5"/>
        <v>457</v>
      </c>
      <c r="I73" s="58"/>
      <c r="J73" s="59"/>
      <c r="K73" s="59"/>
      <c r="L73" s="59"/>
      <c r="M73" s="63">
        <v>915</v>
      </c>
      <c r="N73" s="59">
        <v>457</v>
      </c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63">
        <v>365.5</v>
      </c>
      <c r="AC73" s="59"/>
      <c r="AD73" s="59"/>
      <c r="AE73" s="59"/>
      <c r="AF73" s="63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5" t="s">
        <v>63</v>
      </c>
      <c r="AX73" s="59">
        <v>25</v>
      </c>
      <c r="AY73" s="58">
        <v>22</v>
      </c>
      <c r="AZ73" s="59">
        <v>50</v>
      </c>
    </row>
    <row r="74" spans="1:52" ht="24.9" customHeight="1">
      <c r="A74" s="58">
        <v>70</v>
      </c>
      <c r="B74" s="59" t="s">
        <v>88</v>
      </c>
      <c r="C74" s="59" t="s">
        <v>210</v>
      </c>
      <c r="D74" s="58" t="s">
        <v>185</v>
      </c>
      <c r="E74" s="66"/>
      <c r="F74" s="59">
        <f t="shared" si="3"/>
        <v>2536</v>
      </c>
      <c r="G74" s="59">
        <f t="shared" si="4"/>
        <v>2536</v>
      </c>
      <c r="H74" s="59">
        <f t="shared" si="5"/>
        <v>0</v>
      </c>
      <c r="I74" s="58"/>
      <c r="J74" s="59"/>
      <c r="K74" s="59"/>
      <c r="L74" s="59"/>
      <c r="M74" s="63">
        <v>1531</v>
      </c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63">
        <v>533</v>
      </c>
      <c r="AC74" s="59"/>
      <c r="AD74" s="59"/>
      <c r="AE74" s="59"/>
      <c r="AF74" s="63">
        <v>472</v>
      </c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65" t="s">
        <v>66</v>
      </c>
      <c r="AX74" s="59">
        <v>27</v>
      </c>
      <c r="AY74" s="58"/>
      <c r="AZ74" s="59">
        <v>84</v>
      </c>
    </row>
    <row r="75" spans="1:52" ht="24.9" customHeight="1">
      <c r="A75" s="58">
        <v>73</v>
      </c>
      <c r="B75" s="87" t="s">
        <v>155</v>
      </c>
      <c r="C75" s="64" t="s">
        <v>211</v>
      </c>
      <c r="D75" s="58" t="s">
        <v>185</v>
      </c>
      <c r="E75" s="66"/>
      <c r="F75" s="59">
        <f t="shared" ref="F75:F131" si="6">SUM(G75:I75)</f>
        <v>589</v>
      </c>
      <c r="G75" s="59">
        <f t="shared" ref="G75:G131" si="7">J75+M75+P75+S75+V75+Y75+AB75+AD75+AF75+AH75+AJ75+AL75+AN75+AP75+AR75+AT75+AV75</f>
        <v>589</v>
      </c>
      <c r="H75" s="59">
        <f t="shared" ref="H75:H131" si="8">K75+N75+Q75+T75+W75+Z75+AC75+AG75+AI75+AK75+AM75+AO75+AQ75+AS75+AU75</f>
        <v>0</v>
      </c>
      <c r="I75" s="58"/>
      <c r="J75" s="59"/>
      <c r="K75" s="59"/>
      <c r="L75" s="59"/>
      <c r="M75" s="63">
        <v>480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63">
        <v>109</v>
      </c>
      <c r="AC75" s="59"/>
      <c r="AD75" s="59"/>
      <c r="AE75" s="59"/>
      <c r="AF75" s="63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65" t="s">
        <v>72</v>
      </c>
      <c r="AX75" s="59">
        <v>14</v>
      </c>
      <c r="AY75" s="58"/>
      <c r="AZ75" s="59">
        <v>27</v>
      </c>
    </row>
    <row r="76" spans="1:52" ht="24.9" customHeight="1">
      <c r="A76" s="58">
        <v>74</v>
      </c>
      <c r="B76" s="87"/>
      <c r="C76" s="64" t="s">
        <v>212</v>
      </c>
      <c r="D76" s="58" t="s">
        <v>185</v>
      </c>
      <c r="E76" s="66"/>
      <c r="F76" s="59">
        <f t="shared" si="6"/>
        <v>1132.43</v>
      </c>
      <c r="G76" s="59">
        <f t="shared" si="7"/>
        <v>507.43</v>
      </c>
      <c r="H76" s="59">
        <f t="shared" si="8"/>
        <v>625</v>
      </c>
      <c r="I76" s="58"/>
      <c r="J76" s="59"/>
      <c r="K76" s="59"/>
      <c r="L76" s="59"/>
      <c r="M76" s="63">
        <v>507.43</v>
      </c>
      <c r="N76" s="59">
        <v>625</v>
      </c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63"/>
      <c r="AC76" s="59"/>
      <c r="AD76" s="59"/>
      <c r="AE76" s="59"/>
      <c r="AF76" s="63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65" t="s">
        <v>81</v>
      </c>
      <c r="AX76" s="59">
        <v>18</v>
      </c>
      <c r="AY76" s="58">
        <v>14</v>
      </c>
      <c r="AZ76" s="59">
        <v>14</v>
      </c>
    </row>
    <row r="77" spans="1:52" ht="24.9" customHeight="1">
      <c r="A77" s="58">
        <v>75</v>
      </c>
      <c r="B77" s="59" t="s">
        <v>213</v>
      </c>
      <c r="C77" s="64" t="s">
        <v>214</v>
      </c>
      <c r="D77" s="58" t="s">
        <v>185</v>
      </c>
      <c r="E77" s="66"/>
      <c r="F77" s="59">
        <f t="shared" si="6"/>
        <v>7999.5</v>
      </c>
      <c r="G77" s="59">
        <f t="shared" si="7"/>
        <v>7999.5</v>
      </c>
      <c r="H77" s="59">
        <f t="shared" si="8"/>
        <v>0</v>
      </c>
      <c r="I77" s="58"/>
      <c r="J77" s="59"/>
      <c r="K77" s="59"/>
      <c r="L77" s="59"/>
      <c r="M77" s="63">
        <v>5404.5</v>
      </c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63">
        <v>1458</v>
      </c>
      <c r="AC77" s="59"/>
      <c r="AD77" s="59"/>
      <c r="AE77" s="59"/>
      <c r="AF77" s="63">
        <v>1137</v>
      </c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5" t="s">
        <v>159</v>
      </c>
      <c r="AX77" s="59">
        <v>163</v>
      </c>
      <c r="AY77" s="58"/>
      <c r="AZ77" s="59">
        <v>215</v>
      </c>
    </row>
    <row r="78" spans="1:52" ht="24.9" customHeight="1">
      <c r="A78" s="58">
        <v>76</v>
      </c>
      <c r="B78" s="59" t="s">
        <v>74</v>
      </c>
      <c r="C78" s="64" t="s">
        <v>215</v>
      </c>
      <c r="D78" s="58" t="s">
        <v>86</v>
      </c>
      <c r="E78" s="66"/>
      <c r="F78" s="59">
        <f t="shared" si="6"/>
        <v>1826.6</v>
      </c>
      <c r="G78" s="59">
        <f t="shared" si="7"/>
        <v>1826.6</v>
      </c>
      <c r="H78" s="59">
        <f t="shared" si="8"/>
        <v>0</v>
      </c>
      <c r="I78" s="58"/>
      <c r="J78" s="59"/>
      <c r="K78" s="59"/>
      <c r="L78" s="59"/>
      <c r="M78" s="63">
        <v>1826.6</v>
      </c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63"/>
      <c r="AC78" s="59"/>
      <c r="AD78" s="59"/>
      <c r="AE78" s="59"/>
      <c r="AF78" s="63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65" t="s">
        <v>216</v>
      </c>
      <c r="AX78" s="59">
        <v>49</v>
      </c>
      <c r="AY78" s="58"/>
      <c r="AZ78" s="59">
        <v>98</v>
      </c>
    </row>
    <row r="79" spans="1:52" ht="24.9" customHeight="1">
      <c r="A79" s="58">
        <v>77</v>
      </c>
      <c r="B79" s="59" t="s">
        <v>217</v>
      </c>
      <c r="C79" s="64" t="s">
        <v>218</v>
      </c>
      <c r="D79" s="58" t="s">
        <v>185</v>
      </c>
      <c r="E79" s="66"/>
      <c r="F79" s="59">
        <f t="shared" si="6"/>
        <v>4133</v>
      </c>
      <c r="G79" s="59">
        <f t="shared" si="7"/>
        <v>4133</v>
      </c>
      <c r="H79" s="59">
        <f t="shared" si="8"/>
        <v>0</v>
      </c>
      <c r="I79" s="58"/>
      <c r="J79" s="59"/>
      <c r="K79" s="59"/>
      <c r="L79" s="59"/>
      <c r="M79" s="63">
        <v>4133</v>
      </c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63"/>
      <c r="AC79" s="59"/>
      <c r="AD79" s="59"/>
      <c r="AE79" s="59"/>
      <c r="AF79" s="63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65" t="s">
        <v>84</v>
      </c>
      <c r="AX79" s="59">
        <v>89</v>
      </c>
      <c r="AY79" s="58"/>
      <c r="AZ79" s="59">
        <v>167</v>
      </c>
    </row>
    <row r="80" spans="1:52" ht="24.9" customHeight="1">
      <c r="A80" s="58">
        <v>78</v>
      </c>
      <c r="B80" s="58" t="s">
        <v>219</v>
      </c>
      <c r="C80" s="64" t="s">
        <v>220</v>
      </c>
      <c r="D80" s="58" t="s">
        <v>86</v>
      </c>
      <c r="E80" s="66"/>
      <c r="F80" s="59">
        <f t="shared" si="6"/>
        <v>471</v>
      </c>
      <c r="G80" s="59">
        <f t="shared" si="7"/>
        <v>250</v>
      </c>
      <c r="H80" s="59">
        <f t="shared" si="8"/>
        <v>221</v>
      </c>
      <c r="I80" s="58"/>
      <c r="J80" s="59"/>
      <c r="K80" s="59"/>
      <c r="L80" s="59"/>
      <c r="M80" s="63">
        <v>190</v>
      </c>
      <c r="N80" s="59">
        <v>221</v>
      </c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63">
        <v>60</v>
      </c>
      <c r="AC80" s="59"/>
      <c r="AD80" s="59"/>
      <c r="AE80" s="59"/>
      <c r="AF80" s="63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65" t="s">
        <v>162</v>
      </c>
      <c r="AX80" s="59">
        <v>11</v>
      </c>
      <c r="AY80" s="58">
        <v>9</v>
      </c>
      <c r="AZ80" s="59">
        <v>22</v>
      </c>
    </row>
    <row r="81" spans="1:52" ht="24.9" customHeight="1">
      <c r="A81" s="58">
        <v>79</v>
      </c>
      <c r="B81" s="58" t="s">
        <v>221</v>
      </c>
      <c r="C81" s="64" t="s">
        <v>222</v>
      </c>
      <c r="D81" s="58" t="s">
        <v>185</v>
      </c>
      <c r="E81" s="66"/>
      <c r="F81" s="59">
        <f t="shared" si="6"/>
        <v>627.3900000000001</v>
      </c>
      <c r="G81" s="59">
        <f t="shared" si="7"/>
        <v>323.43</v>
      </c>
      <c r="H81" s="59">
        <f t="shared" si="8"/>
        <v>303.96000000000004</v>
      </c>
      <c r="I81" s="58"/>
      <c r="J81" s="59"/>
      <c r="K81" s="59"/>
      <c r="L81" s="59"/>
      <c r="M81" s="63">
        <v>294.57</v>
      </c>
      <c r="N81" s="59">
        <v>157.24</v>
      </c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63">
        <v>28.86</v>
      </c>
      <c r="AC81" s="59">
        <v>146.72</v>
      </c>
      <c r="AD81" s="59"/>
      <c r="AE81" s="59"/>
      <c r="AF81" s="63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65" t="s">
        <v>78</v>
      </c>
      <c r="AX81" s="59">
        <v>7</v>
      </c>
      <c r="AY81" s="58">
        <v>14</v>
      </c>
      <c r="AZ81" s="59">
        <v>14</v>
      </c>
    </row>
    <row r="82" spans="1:52" ht="24.9" customHeight="1">
      <c r="A82" s="58">
        <v>80</v>
      </c>
      <c r="B82" s="59" t="s">
        <v>223</v>
      </c>
      <c r="C82" s="64" t="s">
        <v>224</v>
      </c>
      <c r="D82" s="58" t="s">
        <v>187</v>
      </c>
      <c r="E82" s="66"/>
      <c r="F82" s="59">
        <f t="shared" si="6"/>
        <v>325.67</v>
      </c>
      <c r="G82" s="59">
        <f t="shared" si="7"/>
        <v>0</v>
      </c>
      <c r="H82" s="59">
        <f t="shared" si="8"/>
        <v>325.67</v>
      </c>
      <c r="I82" s="58"/>
      <c r="J82" s="59"/>
      <c r="K82" s="59"/>
      <c r="L82" s="59"/>
      <c r="M82" s="63">
        <v>0</v>
      </c>
      <c r="N82" s="59">
        <v>93.9</v>
      </c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63"/>
      <c r="AC82" s="59">
        <v>231.77</v>
      </c>
      <c r="AD82" s="59"/>
      <c r="AE82" s="59"/>
      <c r="AF82" s="63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5" t="s">
        <v>125</v>
      </c>
      <c r="AX82" s="59"/>
      <c r="AY82" s="58">
        <v>12</v>
      </c>
      <c r="AZ82" s="59">
        <v>14</v>
      </c>
    </row>
    <row r="83" spans="1:52" ht="24.9" customHeight="1">
      <c r="A83" s="58">
        <v>81</v>
      </c>
      <c r="B83" s="90" t="s">
        <v>149</v>
      </c>
      <c r="C83" s="64" t="s">
        <v>225</v>
      </c>
      <c r="D83" s="58" t="s">
        <v>187</v>
      </c>
      <c r="E83" s="66"/>
      <c r="F83" s="59">
        <f t="shared" si="6"/>
        <v>485.72</v>
      </c>
      <c r="G83" s="59">
        <f t="shared" si="7"/>
        <v>332.72</v>
      </c>
      <c r="H83" s="59">
        <f t="shared" si="8"/>
        <v>153</v>
      </c>
      <c r="I83" s="58"/>
      <c r="J83" s="59"/>
      <c r="K83" s="59"/>
      <c r="L83" s="59"/>
      <c r="M83" s="63">
        <v>332.72</v>
      </c>
      <c r="N83" s="59">
        <v>153</v>
      </c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63"/>
      <c r="AC83" s="59"/>
      <c r="AD83" s="59"/>
      <c r="AE83" s="59"/>
      <c r="AF83" s="63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5" t="s">
        <v>89</v>
      </c>
      <c r="AX83" s="59">
        <v>13</v>
      </c>
      <c r="AY83" s="58">
        <v>13</v>
      </c>
      <c r="AZ83" s="59">
        <v>18</v>
      </c>
    </row>
    <row r="84" spans="1:52" ht="24.9" customHeight="1">
      <c r="A84" s="58">
        <v>82</v>
      </c>
      <c r="B84" s="90"/>
      <c r="C84" s="64" t="s">
        <v>226</v>
      </c>
      <c r="D84" s="58" t="s">
        <v>185</v>
      </c>
      <c r="E84" s="66"/>
      <c r="F84" s="59">
        <f t="shared" si="6"/>
        <v>193.6</v>
      </c>
      <c r="G84" s="59">
        <f t="shared" si="7"/>
        <v>0</v>
      </c>
      <c r="H84" s="59">
        <f t="shared" si="8"/>
        <v>193.6</v>
      </c>
      <c r="I84" s="58"/>
      <c r="J84" s="59"/>
      <c r="K84" s="59"/>
      <c r="L84" s="59"/>
      <c r="M84" s="63">
        <v>0</v>
      </c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63"/>
      <c r="AC84" s="59"/>
      <c r="AD84" s="59"/>
      <c r="AE84" s="59"/>
      <c r="AF84" s="63"/>
      <c r="AG84" s="59">
        <v>193.6</v>
      </c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65" t="s">
        <v>54</v>
      </c>
      <c r="AX84" s="59">
        <v>9</v>
      </c>
      <c r="AY84" s="58">
        <v>1</v>
      </c>
      <c r="AZ84" s="59">
        <v>21</v>
      </c>
    </row>
    <row r="85" spans="1:52" ht="24.9" customHeight="1">
      <c r="A85" s="58">
        <v>83</v>
      </c>
      <c r="B85" s="65" t="s">
        <v>144</v>
      </c>
      <c r="C85" s="64" t="s">
        <v>227</v>
      </c>
      <c r="D85" s="58" t="s">
        <v>187</v>
      </c>
      <c r="E85" s="66"/>
      <c r="F85" s="59">
        <f t="shared" si="6"/>
        <v>2257.3900000000003</v>
      </c>
      <c r="G85" s="59">
        <f t="shared" si="7"/>
        <v>1378.39</v>
      </c>
      <c r="H85" s="59">
        <f t="shared" si="8"/>
        <v>879</v>
      </c>
      <c r="I85" s="58"/>
      <c r="J85" s="59"/>
      <c r="K85" s="59"/>
      <c r="L85" s="59"/>
      <c r="M85" s="63">
        <v>1378.39</v>
      </c>
      <c r="N85" s="59">
        <v>879</v>
      </c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63"/>
      <c r="AC85" s="59"/>
      <c r="AD85" s="59"/>
      <c r="AE85" s="59"/>
      <c r="AF85" s="63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65" t="s">
        <v>228</v>
      </c>
      <c r="AX85" s="59">
        <v>53</v>
      </c>
      <c r="AY85" s="58">
        <v>27</v>
      </c>
      <c r="AZ85" s="59">
        <v>57</v>
      </c>
    </row>
    <row r="86" spans="1:52" ht="24.9" customHeight="1">
      <c r="A86" s="58">
        <v>84</v>
      </c>
      <c r="B86" s="65" t="s">
        <v>229</v>
      </c>
      <c r="C86" s="64" t="s">
        <v>230</v>
      </c>
      <c r="D86" s="58" t="s">
        <v>185</v>
      </c>
      <c r="E86" s="66"/>
      <c r="F86" s="59">
        <f t="shared" si="6"/>
        <v>886.57999999999993</v>
      </c>
      <c r="G86" s="59">
        <f t="shared" si="7"/>
        <v>0</v>
      </c>
      <c r="H86" s="59">
        <f t="shared" si="8"/>
        <v>886.57999999999993</v>
      </c>
      <c r="I86" s="58"/>
      <c r="J86" s="59"/>
      <c r="K86" s="59"/>
      <c r="L86" s="59"/>
      <c r="M86" s="63">
        <v>0</v>
      </c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63"/>
      <c r="AC86" s="59">
        <v>429.64</v>
      </c>
      <c r="AD86" s="59"/>
      <c r="AE86" s="59"/>
      <c r="AF86" s="63"/>
      <c r="AG86" s="59">
        <v>456.94</v>
      </c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65" t="s">
        <v>190</v>
      </c>
      <c r="AX86" s="59"/>
      <c r="AY86" s="58">
        <v>31</v>
      </c>
      <c r="AZ86" s="59">
        <v>29</v>
      </c>
    </row>
    <row r="87" spans="1:52" ht="24.9" customHeight="1">
      <c r="A87" s="58">
        <v>85</v>
      </c>
      <c r="B87" s="65" t="s">
        <v>231</v>
      </c>
      <c r="C87" s="64" t="s">
        <v>232</v>
      </c>
      <c r="D87" s="58" t="s">
        <v>187</v>
      </c>
      <c r="E87" s="66"/>
      <c r="F87" s="59">
        <f t="shared" si="6"/>
        <v>279</v>
      </c>
      <c r="G87" s="59">
        <f t="shared" si="7"/>
        <v>0</v>
      </c>
      <c r="H87" s="59">
        <f t="shared" si="8"/>
        <v>279</v>
      </c>
      <c r="I87" s="58"/>
      <c r="J87" s="59"/>
      <c r="K87" s="59"/>
      <c r="L87" s="59"/>
      <c r="M87" s="63">
        <v>0</v>
      </c>
      <c r="N87" s="59">
        <v>279</v>
      </c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63"/>
      <c r="AC87" s="59"/>
      <c r="AD87" s="59"/>
      <c r="AE87" s="59"/>
      <c r="AF87" s="63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65" t="s">
        <v>188</v>
      </c>
      <c r="AX87" s="59"/>
      <c r="AY87" s="58">
        <v>7</v>
      </c>
      <c r="AZ87" s="59">
        <v>9</v>
      </c>
    </row>
    <row r="88" spans="1:52" ht="24.9" customHeight="1">
      <c r="A88" s="58">
        <v>86</v>
      </c>
      <c r="B88" s="65" t="s">
        <v>233</v>
      </c>
      <c r="C88" s="64" t="s">
        <v>234</v>
      </c>
      <c r="D88" s="58" t="s">
        <v>185</v>
      </c>
      <c r="E88" s="66"/>
      <c r="F88" s="59">
        <f t="shared" si="6"/>
        <v>1593.72</v>
      </c>
      <c r="G88" s="59">
        <f t="shared" si="7"/>
        <v>531</v>
      </c>
      <c r="H88" s="59">
        <f t="shared" si="8"/>
        <v>1062.72</v>
      </c>
      <c r="I88" s="58"/>
      <c r="J88" s="59"/>
      <c r="K88" s="59"/>
      <c r="L88" s="59"/>
      <c r="M88" s="63">
        <v>531</v>
      </c>
      <c r="N88" s="59">
        <v>899.82</v>
      </c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63"/>
      <c r="AC88" s="59"/>
      <c r="AD88" s="59"/>
      <c r="AE88" s="59"/>
      <c r="AF88" s="63"/>
      <c r="AG88" s="59">
        <v>162.9</v>
      </c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65" t="s">
        <v>192</v>
      </c>
      <c r="AX88" s="59"/>
      <c r="AY88" s="58">
        <v>59</v>
      </c>
      <c r="AZ88" s="59">
        <v>24</v>
      </c>
    </row>
    <row r="89" spans="1:52" ht="24.9" customHeight="1">
      <c r="A89" s="58">
        <v>87</v>
      </c>
      <c r="B89" s="65" t="s">
        <v>235</v>
      </c>
      <c r="C89" s="64" t="s">
        <v>236</v>
      </c>
      <c r="D89" s="58" t="s">
        <v>185</v>
      </c>
      <c r="E89" s="66"/>
      <c r="F89" s="59">
        <f t="shared" si="6"/>
        <v>882.11</v>
      </c>
      <c r="G89" s="59">
        <f t="shared" si="7"/>
        <v>515.63</v>
      </c>
      <c r="H89" s="59">
        <f t="shared" si="8"/>
        <v>366.48</v>
      </c>
      <c r="I89" s="58"/>
      <c r="J89" s="59"/>
      <c r="K89" s="59"/>
      <c r="L89" s="59"/>
      <c r="M89" s="63">
        <v>515.63</v>
      </c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63"/>
      <c r="AC89" s="59">
        <v>366.48</v>
      </c>
      <c r="AD89" s="59"/>
      <c r="AE89" s="59"/>
      <c r="AF89" s="63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65" t="s">
        <v>143</v>
      </c>
      <c r="AX89" s="59">
        <v>14</v>
      </c>
      <c r="AY89" s="58">
        <v>7</v>
      </c>
      <c r="AZ89" s="59">
        <v>28</v>
      </c>
    </row>
    <row r="90" spans="1:52" ht="24.9" customHeight="1">
      <c r="A90" s="58">
        <v>88</v>
      </c>
      <c r="B90" s="65" t="s">
        <v>139</v>
      </c>
      <c r="C90" s="64" t="s">
        <v>237</v>
      </c>
      <c r="D90" s="58" t="s">
        <v>185</v>
      </c>
      <c r="E90" s="66"/>
      <c r="F90" s="59">
        <f t="shared" si="6"/>
        <v>487.11</v>
      </c>
      <c r="G90" s="59">
        <f t="shared" si="7"/>
        <v>454.01</v>
      </c>
      <c r="H90" s="59">
        <f t="shared" si="8"/>
        <v>33.1</v>
      </c>
      <c r="I90" s="58"/>
      <c r="J90" s="59"/>
      <c r="K90" s="59"/>
      <c r="L90" s="59"/>
      <c r="M90" s="63">
        <v>454.01</v>
      </c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63"/>
      <c r="AC90" s="59">
        <v>33.1</v>
      </c>
      <c r="AD90" s="59"/>
      <c r="AE90" s="59"/>
      <c r="AF90" s="63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65" t="s">
        <v>238</v>
      </c>
      <c r="AX90" s="59">
        <v>13</v>
      </c>
      <c r="AY90" s="58">
        <v>10</v>
      </c>
      <c r="AZ90" s="59">
        <v>14</v>
      </c>
    </row>
    <row r="91" spans="1:52" ht="24.9" customHeight="1">
      <c r="A91" s="58">
        <v>89</v>
      </c>
      <c r="B91" s="65" t="s">
        <v>36</v>
      </c>
      <c r="C91" s="64" t="s">
        <v>239</v>
      </c>
      <c r="D91" s="58" t="s">
        <v>86</v>
      </c>
      <c r="E91" s="66"/>
      <c r="F91" s="59">
        <f t="shared" si="6"/>
        <v>1994.1999999999998</v>
      </c>
      <c r="G91" s="59">
        <f t="shared" si="7"/>
        <v>1049.8499999999999</v>
      </c>
      <c r="H91" s="59">
        <f t="shared" si="8"/>
        <v>944.34999999999991</v>
      </c>
      <c r="I91" s="58"/>
      <c r="J91" s="59"/>
      <c r="K91" s="59"/>
      <c r="L91" s="59"/>
      <c r="M91" s="63">
        <v>0</v>
      </c>
      <c r="N91" s="59">
        <v>570.42999999999995</v>
      </c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63">
        <v>1044.49</v>
      </c>
      <c r="AC91" s="59">
        <v>247.61</v>
      </c>
      <c r="AD91" s="59"/>
      <c r="AE91" s="59"/>
      <c r="AF91" s="63">
        <v>5.36</v>
      </c>
      <c r="AG91" s="59">
        <v>126.31</v>
      </c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65" t="s">
        <v>91</v>
      </c>
      <c r="AX91" s="59">
        <v>27</v>
      </c>
      <c r="AY91" s="58">
        <v>23</v>
      </c>
      <c r="AZ91" s="59">
        <v>41</v>
      </c>
    </row>
    <row r="92" spans="1:52" ht="24.9" customHeight="1">
      <c r="A92" s="58">
        <v>90</v>
      </c>
      <c r="B92" s="65" t="s">
        <v>39</v>
      </c>
      <c r="C92" s="64" t="s">
        <v>240</v>
      </c>
      <c r="D92" s="58" t="s">
        <v>185</v>
      </c>
      <c r="E92" s="66"/>
      <c r="F92" s="59">
        <f t="shared" si="6"/>
        <v>2877.37</v>
      </c>
      <c r="G92" s="59">
        <f t="shared" si="7"/>
        <v>1729.57</v>
      </c>
      <c r="H92" s="59">
        <f t="shared" si="8"/>
        <v>1147.8</v>
      </c>
      <c r="I92" s="58"/>
      <c r="J92" s="59"/>
      <c r="K92" s="59"/>
      <c r="L92" s="59"/>
      <c r="M92" s="63">
        <v>882.4</v>
      </c>
      <c r="N92" s="59">
        <v>493.2</v>
      </c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63">
        <v>509.67</v>
      </c>
      <c r="AC92" s="59">
        <v>654.6</v>
      </c>
      <c r="AD92" s="59"/>
      <c r="AE92" s="59"/>
      <c r="AF92" s="63">
        <v>337.5</v>
      </c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65" t="s">
        <v>168</v>
      </c>
      <c r="AX92" s="59">
        <v>49</v>
      </c>
      <c r="AY92" s="58">
        <v>42</v>
      </c>
      <c r="AZ92" s="59">
        <v>65</v>
      </c>
    </row>
    <row r="93" spans="1:52" ht="24.9" customHeight="1">
      <c r="A93" s="58">
        <v>91</v>
      </c>
      <c r="B93" s="58" t="s">
        <v>83</v>
      </c>
      <c r="C93" s="64" t="s">
        <v>241</v>
      </c>
      <c r="D93" s="58" t="s">
        <v>187</v>
      </c>
      <c r="E93" s="66"/>
      <c r="F93" s="59">
        <f t="shared" si="6"/>
        <v>653.9</v>
      </c>
      <c r="G93" s="59">
        <f t="shared" si="7"/>
        <v>327.5</v>
      </c>
      <c r="H93" s="59">
        <f t="shared" si="8"/>
        <v>326.39999999999998</v>
      </c>
      <c r="I93" s="58"/>
      <c r="J93" s="59"/>
      <c r="K93" s="59"/>
      <c r="L93" s="59"/>
      <c r="M93" s="63">
        <v>327.5</v>
      </c>
      <c r="N93" s="59">
        <v>326.39999999999998</v>
      </c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63"/>
      <c r="AC93" s="59"/>
      <c r="AD93" s="59"/>
      <c r="AE93" s="59"/>
      <c r="AF93" s="63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65" t="s">
        <v>179</v>
      </c>
      <c r="AX93" s="59">
        <v>9</v>
      </c>
      <c r="AY93" s="58">
        <v>19</v>
      </c>
      <c r="AZ93" s="59">
        <v>27</v>
      </c>
    </row>
    <row r="94" spans="1:52" ht="24.9" customHeight="1">
      <c r="A94" s="58">
        <v>92</v>
      </c>
      <c r="B94" s="65" t="s">
        <v>59</v>
      </c>
      <c r="C94" s="64" t="s">
        <v>242</v>
      </c>
      <c r="D94" s="58" t="s">
        <v>187</v>
      </c>
      <c r="E94" s="66"/>
      <c r="F94" s="59">
        <f t="shared" si="6"/>
        <v>1570.9</v>
      </c>
      <c r="G94" s="59">
        <f t="shared" si="7"/>
        <v>890.5</v>
      </c>
      <c r="H94" s="59">
        <f t="shared" si="8"/>
        <v>680.4</v>
      </c>
      <c r="I94" s="58"/>
      <c r="J94" s="59"/>
      <c r="K94" s="59"/>
      <c r="L94" s="59"/>
      <c r="M94" s="63">
        <v>217.32</v>
      </c>
      <c r="N94" s="59">
        <v>159.5</v>
      </c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63">
        <v>673.18</v>
      </c>
      <c r="AC94" s="59">
        <v>520.9</v>
      </c>
      <c r="AD94" s="59"/>
      <c r="AE94" s="59"/>
      <c r="AF94" s="63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65" t="s">
        <v>103</v>
      </c>
      <c r="AX94" s="59">
        <v>32</v>
      </c>
      <c r="AY94" s="58">
        <v>71</v>
      </c>
      <c r="AZ94" s="59">
        <v>22</v>
      </c>
    </row>
    <row r="95" spans="1:52" ht="24.9" customHeight="1">
      <c r="A95" s="58">
        <v>93</v>
      </c>
      <c r="B95" s="58" t="s">
        <v>243</v>
      </c>
      <c r="C95" s="64" t="s">
        <v>244</v>
      </c>
      <c r="D95" s="58" t="s">
        <v>185</v>
      </c>
      <c r="E95" s="66"/>
      <c r="F95" s="59">
        <f t="shared" si="6"/>
        <v>1650</v>
      </c>
      <c r="G95" s="59">
        <f t="shared" si="7"/>
        <v>1007.4</v>
      </c>
      <c r="H95" s="59">
        <f t="shared" si="8"/>
        <v>642.6</v>
      </c>
      <c r="I95" s="58"/>
      <c r="J95" s="59"/>
      <c r="K95" s="59"/>
      <c r="L95" s="59"/>
      <c r="M95" s="63">
        <v>611</v>
      </c>
      <c r="N95" s="59">
        <v>642.6</v>
      </c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63">
        <v>396.4</v>
      </c>
      <c r="AC95" s="59"/>
      <c r="AD95" s="59"/>
      <c r="AE95" s="59"/>
      <c r="AF95" s="63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65" t="s">
        <v>145</v>
      </c>
      <c r="AX95" s="59">
        <v>31</v>
      </c>
      <c r="AY95" s="58">
        <v>28</v>
      </c>
      <c r="AZ95" s="59">
        <v>59</v>
      </c>
    </row>
    <row r="96" spans="1:52" ht="24.9" customHeight="1">
      <c r="A96" s="58">
        <v>94</v>
      </c>
      <c r="B96" s="58" t="s">
        <v>245</v>
      </c>
      <c r="C96" s="64" t="s">
        <v>246</v>
      </c>
      <c r="D96" s="58" t="s">
        <v>86</v>
      </c>
      <c r="E96" s="66"/>
      <c r="F96" s="59">
        <f t="shared" si="6"/>
        <v>566.29999999999995</v>
      </c>
      <c r="G96" s="59">
        <f t="shared" si="7"/>
        <v>421.3</v>
      </c>
      <c r="H96" s="59">
        <f t="shared" si="8"/>
        <v>145</v>
      </c>
      <c r="I96" s="58"/>
      <c r="J96" s="59"/>
      <c r="K96" s="59"/>
      <c r="L96" s="59"/>
      <c r="M96" s="63">
        <v>421.3</v>
      </c>
      <c r="N96" s="59">
        <v>145</v>
      </c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63"/>
      <c r="AC96" s="59"/>
      <c r="AD96" s="59"/>
      <c r="AE96" s="59"/>
      <c r="AF96" s="63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65" t="s">
        <v>75</v>
      </c>
      <c r="AX96" s="59">
        <v>13</v>
      </c>
      <c r="AY96" s="58">
        <v>6</v>
      </c>
      <c r="AZ96" s="59">
        <v>21</v>
      </c>
    </row>
    <row r="97" spans="1:52" ht="24.9" customHeight="1">
      <c r="A97" s="58">
        <v>95</v>
      </c>
      <c r="B97" s="58" t="s">
        <v>247</v>
      </c>
      <c r="C97" s="64" t="s">
        <v>248</v>
      </c>
      <c r="D97" s="58" t="s">
        <v>185</v>
      </c>
      <c r="E97" s="66"/>
      <c r="F97" s="59">
        <f t="shared" si="6"/>
        <v>984.96</v>
      </c>
      <c r="G97" s="59">
        <f t="shared" si="7"/>
        <v>652.96</v>
      </c>
      <c r="H97" s="59">
        <f t="shared" si="8"/>
        <v>332</v>
      </c>
      <c r="I97" s="58"/>
      <c r="J97" s="59"/>
      <c r="K97" s="59"/>
      <c r="L97" s="59"/>
      <c r="M97" s="63">
        <v>652.96</v>
      </c>
      <c r="N97" s="59">
        <v>332</v>
      </c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63"/>
      <c r="AC97" s="59"/>
      <c r="AD97" s="59"/>
      <c r="AE97" s="59"/>
      <c r="AF97" s="63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65" t="s">
        <v>174</v>
      </c>
      <c r="AX97" s="59">
        <v>20</v>
      </c>
      <c r="AY97" s="58">
        <v>10</v>
      </c>
      <c r="AZ97" s="59">
        <v>18</v>
      </c>
    </row>
    <row r="98" spans="1:52" ht="24.9" customHeight="1">
      <c r="A98" s="58">
        <v>96</v>
      </c>
      <c r="B98" s="65" t="s">
        <v>80</v>
      </c>
      <c r="C98" s="64" t="s">
        <v>249</v>
      </c>
      <c r="D98" s="58" t="s">
        <v>86</v>
      </c>
      <c r="E98" s="66"/>
      <c r="F98" s="59">
        <f t="shared" si="6"/>
        <v>3254.2</v>
      </c>
      <c r="G98" s="59">
        <f t="shared" si="7"/>
        <v>2199.69</v>
      </c>
      <c r="H98" s="59">
        <f t="shared" si="8"/>
        <v>1054.51</v>
      </c>
      <c r="I98" s="58"/>
      <c r="J98" s="59"/>
      <c r="K98" s="59"/>
      <c r="L98" s="59"/>
      <c r="M98" s="63">
        <v>975.24</v>
      </c>
      <c r="N98" s="59">
        <v>554.61</v>
      </c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63">
        <v>1151.68</v>
      </c>
      <c r="AC98" s="59">
        <v>499.9</v>
      </c>
      <c r="AD98" s="59"/>
      <c r="AE98" s="59"/>
      <c r="AF98" s="63">
        <v>72.77</v>
      </c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65" t="s">
        <v>177</v>
      </c>
      <c r="AX98" s="59">
        <v>57</v>
      </c>
      <c r="AY98" s="58">
        <v>49</v>
      </c>
      <c r="AZ98" s="59">
        <v>97</v>
      </c>
    </row>
    <row r="99" spans="1:52" ht="24.9" customHeight="1">
      <c r="A99" s="58">
        <v>97</v>
      </c>
      <c r="B99" s="65" t="s">
        <v>250</v>
      </c>
      <c r="C99" s="64" t="s">
        <v>251</v>
      </c>
      <c r="D99" s="58" t="s">
        <v>86</v>
      </c>
      <c r="E99" s="66"/>
      <c r="F99" s="59">
        <f t="shared" si="6"/>
        <v>5217</v>
      </c>
      <c r="G99" s="59">
        <f t="shared" si="7"/>
        <v>3319</v>
      </c>
      <c r="H99" s="59">
        <f t="shared" si="8"/>
        <v>1898</v>
      </c>
      <c r="I99" s="58"/>
      <c r="J99" s="59"/>
      <c r="K99" s="59"/>
      <c r="L99" s="59"/>
      <c r="M99" s="63">
        <v>2202.6</v>
      </c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63">
        <v>869.4</v>
      </c>
      <c r="AC99" s="59">
        <v>1898</v>
      </c>
      <c r="AD99" s="59"/>
      <c r="AE99" s="59"/>
      <c r="AF99" s="63">
        <v>247</v>
      </c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65" t="s">
        <v>106</v>
      </c>
      <c r="AX99" s="59">
        <v>90</v>
      </c>
      <c r="AY99" s="58">
        <v>84</v>
      </c>
      <c r="AZ99" s="59">
        <v>182</v>
      </c>
    </row>
    <row r="100" spans="1:52" ht="24.9" customHeight="1">
      <c r="A100" s="58">
        <v>104</v>
      </c>
      <c r="B100" s="59" t="s">
        <v>118</v>
      </c>
      <c r="C100" s="64" t="s">
        <v>252</v>
      </c>
      <c r="D100" s="58" t="s">
        <v>187</v>
      </c>
      <c r="E100" s="66"/>
      <c r="F100" s="59">
        <f t="shared" si="6"/>
        <v>238.81</v>
      </c>
      <c r="G100" s="59">
        <f t="shared" si="7"/>
        <v>0</v>
      </c>
      <c r="H100" s="59">
        <f t="shared" si="8"/>
        <v>238.81</v>
      </c>
      <c r="I100" s="58"/>
      <c r="J100" s="59"/>
      <c r="K100" s="59"/>
      <c r="L100" s="59"/>
      <c r="M100" s="63">
        <v>0</v>
      </c>
      <c r="N100" s="59">
        <v>238.81</v>
      </c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63"/>
      <c r="AC100" s="59"/>
      <c r="AD100" s="59"/>
      <c r="AE100" s="59"/>
      <c r="AF100" s="63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65" t="s">
        <v>253</v>
      </c>
      <c r="AX100" s="59"/>
      <c r="AY100" s="58">
        <v>11</v>
      </c>
      <c r="AZ100" s="59">
        <v>12</v>
      </c>
    </row>
    <row r="101" spans="1:52" ht="24.9" customHeight="1">
      <c r="A101" s="58">
        <v>105</v>
      </c>
      <c r="B101" s="59" t="s">
        <v>136</v>
      </c>
      <c r="C101" s="64" t="s">
        <v>254</v>
      </c>
      <c r="D101" s="58" t="s">
        <v>86</v>
      </c>
      <c r="E101" s="66"/>
      <c r="F101" s="59">
        <f t="shared" si="6"/>
        <v>135.56</v>
      </c>
      <c r="G101" s="59">
        <f t="shared" si="7"/>
        <v>0</v>
      </c>
      <c r="H101" s="59">
        <f t="shared" si="8"/>
        <v>135.56</v>
      </c>
      <c r="I101" s="58"/>
      <c r="J101" s="59"/>
      <c r="K101" s="59"/>
      <c r="L101" s="59"/>
      <c r="M101" s="63">
        <v>0</v>
      </c>
      <c r="N101" s="59">
        <v>135.56</v>
      </c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63"/>
      <c r="AC101" s="59"/>
      <c r="AD101" s="59"/>
      <c r="AE101" s="59"/>
      <c r="AF101" s="63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65" t="s">
        <v>194</v>
      </c>
      <c r="AX101" s="59"/>
      <c r="AY101" s="58">
        <v>5</v>
      </c>
      <c r="AZ101" s="59">
        <v>6</v>
      </c>
    </row>
    <row r="102" spans="1:52" ht="24.9" customHeight="1">
      <c r="A102" s="58">
        <v>106</v>
      </c>
      <c r="B102" s="59" t="s">
        <v>133</v>
      </c>
      <c r="C102" s="64" t="s">
        <v>255</v>
      </c>
      <c r="D102" s="58" t="s">
        <v>185</v>
      </c>
      <c r="E102" s="66"/>
      <c r="F102" s="59">
        <f t="shared" si="6"/>
        <v>363.21</v>
      </c>
      <c r="G102" s="59">
        <f t="shared" si="7"/>
        <v>0</v>
      </c>
      <c r="H102" s="59">
        <f t="shared" si="8"/>
        <v>363.21</v>
      </c>
      <c r="I102" s="58"/>
      <c r="K102" s="59"/>
      <c r="L102" s="59"/>
      <c r="M102" s="63">
        <v>0</v>
      </c>
      <c r="N102" s="59">
        <v>363.21</v>
      </c>
      <c r="O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63"/>
      <c r="AC102" s="59"/>
      <c r="AD102" s="59"/>
      <c r="AE102" s="59"/>
      <c r="AF102" s="63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65" t="s">
        <v>256</v>
      </c>
      <c r="AX102" s="59"/>
      <c r="AY102" s="58">
        <v>13</v>
      </c>
      <c r="AZ102" s="59">
        <v>17</v>
      </c>
    </row>
    <row r="103" spans="1:52" ht="24.9" customHeight="1">
      <c r="A103" s="58">
        <v>107</v>
      </c>
      <c r="B103" s="59" t="s">
        <v>142</v>
      </c>
      <c r="C103" s="64" t="s">
        <v>257</v>
      </c>
      <c r="D103" s="58" t="s">
        <v>187</v>
      </c>
      <c r="E103" s="66"/>
      <c r="F103" s="59">
        <f t="shared" si="6"/>
        <v>423.25</v>
      </c>
      <c r="G103" s="59">
        <f t="shared" si="7"/>
        <v>423.25</v>
      </c>
      <c r="H103" s="59">
        <f t="shared" si="8"/>
        <v>0</v>
      </c>
      <c r="I103" s="58"/>
      <c r="J103" s="59"/>
      <c r="K103" s="59"/>
      <c r="L103" s="59"/>
      <c r="M103" s="63">
        <v>423.25</v>
      </c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63"/>
      <c r="AC103" s="59"/>
      <c r="AD103" s="59"/>
      <c r="AE103" s="59"/>
      <c r="AF103" s="63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65" t="s">
        <v>123</v>
      </c>
      <c r="AX103" s="59"/>
      <c r="AY103" s="58">
        <v>11</v>
      </c>
      <c r="AZ103" s="59">
        <v>11</v>
      </c>
    </row>
    <row r="104" spans="1:52" ht="24.9" customHeight="1">
      <c r="A104" s="58">
        <v>108</v>
      </c>
      <c r="B104" s="58" t="s">
        <v>258</v>
      </c>
      <c r="C104" s="64" t="s">
        <v>259</v>
      </c>
      <c r="D104" s="58" t="s">
        <v>185</v>
      </c>
      <c r="E104" s="66"/>
      <c r="F104" s="59">
        <f t="shared" si="6"/>
        <v>281.11</v>
      </c>
      <c r="G104" s="59">
        <f t="shared" si="7"/>
        <v>53.01</v>
      </c>
      <c r="H104" s="59">
        <f t="shared" si="8"/>
        <v>228.1</v>
      </c>
      <c r="I104" s="58"/>
      <c r="J104" s="59"/>
      <c r="K104" s="59"/>
      <c r="L104" s="59"/>
      <c r="M104" s="63">
        <v>53.01</v>
      </c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63"/>
      <c r="AC104" s="59">
        <v>228.1</v>
      </c>
      <c r="AD104" s="59"/>
      <c r="AE104" s="59"/>
      <c r="AF104" s="63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65" t="s">
        <v>260</v>
      </c>
      <c r="AX104" s="59">
        <v>6</v>
      </c>
      <c r="AY104" s="58">
        <v>8</v>
      </c>
      <c r="AZ104" s="59">
        <v>14</v>
      </c>
    </row>
    <row r="105" spans="1:52" ht="24.9" customHeight="1">
      <c r="A105" s="58">
        <v>109</v>
      </c>
      <c r="B105" s="59" t="s">
        <v>50</v>
      </c>
      <c r="C105" s="64" t="s">
        <v>261</v>
      </c>
      <c r="D105" s="58" t="s">
        <v>187</v>
      </c>
      <c r="E105" s="66"/>
      <c r="F105" s="59">
        <f t="shared" si="6"/>
        <v>256.86</v>
      </c>
      <c r="G105" s="59">
        <f t="shared" si="7"/>
        <v>0</v>
      </c>
      <c r="H105" s="59">
        <f t="shared" si="8"/>
        <v>256.86</v>
      </c>
      <c r="I105" s="58"/>
      <c r="J105" s="59"/>
      <c r="K105" s="59"/>
      <c r="L105" s="59"/>
      <c r="M105" s="63">
        <v>0</v>
      </c>
      <c r="N105" s="59">
        <v>256.86</v>
      </c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63"/>
      <c r="AC105" s="59"/>
      <c r="AD105" s="59"/>
      <c r="AE105" s="59"/>
      <c r="AF105" s="63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5" t="s">
        <v>199</v>
      </c>
      <c r="AX105" s="59">
        <v>7</v>
      </c>
      <c r="AY105" s="58">
        <v>9</v>
      </c>
      <c r="AZ105" s="59">
        <v>15</v>
      </c>
    </row>
    <row r="106" spans="1:52" ht="24.9" customHeight="1">
      <c r="A106" s="58">
        <v>110</v>
      </c>
      <c r="B106" s="59" t="s">
        <v>65</v>
      </c>
      <c r="C106" s="64" t="s">
        <v>262</v>
      </c>
      <c r="D106" s="58" t="s">
        <v>187</v>
      </c>
      <c r="E106" s="66"/>
      <c r="F106" s="59">
        <f t="shared" si="6"/>
        <v>430.64</v>
      </c>
      <c r="G106" s="59">
        <f t="shared" si="7"/>
        <v>230.87</v>
      </c>
      <c r="H106" s="59">
        <f t="shared" si="8"/>
        <v>199.77</v>
      </c>
      <c r="I106" s="58"/>
      <c r="J106" s="59"/>
      <c r="K106" s="59"/>
      <c r="L106" s="59"/>
      <c r="M106" s="63">
        <v>230.87</v>
      </c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63"/>
      <c r="AC106" s="59">
        <v>199.77</v>
      </c>
      <c r="AD106" s="59"/>
      <c r="AE106" s="59"/>
      <c r="AF106" s="63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65" t="s">
        <v>263</v>
      </c>
      <c r="AX106" s="59">
        <v>9</v>
      </c>
      <c r="AY106" s="58">
        <v>20</v>
      </c>
      <c r="AZ106" s="59">
        <v>16</v>
      </c>
    </row>
    <row r="107" spans="1:52" ht="24.9" customHeight="1">
      <c r="A107" s="58">
        <v>111</v>
      </c>
      <c r="B107" s="59" t="s">
        <v>77</v>
      </c>
      <c r="C107" s="64" t="s">
        <v>264</v>
      </c>
      <c r="D107" s="58" t="s">
        <v>187</v>
      </c>
      <c r="E107" s="66"/>
      <c r="F107" s="59">
        <f t="shared" si="6"/>
        <v>169</v>
      </c>
      <c r="G107" s="59">
        <f t="shared" si="7"/>
        <v>0</v>
      </c>
      <c r="H107" s="59">
        <f t="shared" si="8"/>
        <v>169</v>
      </c>
      <c r="I107" s="58"/>
      <c r="J107" s="59"/>
      <c r="K107" s="59"/>
      <c r="L107" s="59"/>
      <c r="M107" s="63">
        <v>0</v>
      </c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63"/>
      <c r="AC107" s="59">
        <v>169</v>
      </c>
      <c r="AD107" s="59"/>
      <c r="AE107" s="59"/>
      <c r="AF107" s="63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65" t="s">
        <v>121</v>
      </c>
      <c r="AX107" s="59"/>
      <c r="AY107" s="58">
        <v>4</v>
      </c>
      <c r="AZ107" s="59">
        <v>9</v>
      </c>
    </row>
    <row r="108" spans="1:52" ht="24.9" customHeight="1">
      <c r="A108" s="58">
        <v>112</v>
      </c>
      <c r="B108" s="58" t="s">
        <v>265</v>
      </c>
      <c r="C108" s="64" t="s">
        <v>266</v>
      </c>
      <c r="D108" s="58" t="s">
        <v>86</v>
      </c>
      <c r="E108" s="66"/>
      <c r="F108" s="59">
        <f t="shared" si="6"/>
        <v>760</v>
      </c>
      <c r="G108" s="59">
        <f t="shared" si="7"/>
        <v>492</v>
      </c>
      <c r="H108" s="59">
        <f t="shared" si="8"/>
        <v>268</v>
      </c>
      <c r="I108" s="58"/>
      <c r="J108" s="59"/>
      <c r="K108" s="59"/>
      <c r="L108" s="59"/>
      <c r="M108" s="63">
        <v>492</v>
      </c>
      <c r="N108" s="59">
        <v>268</v>
      </c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63"/>
      <c r="AC108" s="59"/>
      <c r="AD108" s="59"/>
      <c r="AE108" s="59"/>
      <c r="AF108" s="63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65" t="s">
        <v>267</v>
      </c>
      <c r="AX108" s="59">
        <v>21</v>
      </c>
      <c r="AY108" s="58">
        <v>23</v>
      </c>
      <c r="AZ108" s="59">
        <v>45</v>
      </c>
    </row>
    <row r="109" spans="1:52" ht="24.9" customHeight="1">
      <c r="A109" s="58">
        <v>113</v>
      </c>
      <c r="B109" s="58" t="s">
        <v>48</v>
      </c>
      <c r="C109" s="64" t="s">
        <v>268</v>
      </c>
      <c r="D109" s="58" t="s">
        <v>185</v>
      </c>
      <c r="E109" s="66"/>
      <c r="F109" s="59">
        <f t="shared" si="6"/>
        <v>95.8</v>
      </c>
      <c r="G109" s="59">
        <f t="shared" si="7"/>
        <v>56.4</v>
      </c>
      <c r="H109" s="59">
        <f t="shared" si="8"/>
        <v>39.4</v>
      </c>
      <c r="I109" s="58"/>
      <c r="J109" s="59"/>
      <c r="K109" s="59"/>
      <c r="L109" s="59"/>
      <c r="M109" s="63">
        <v>56.4</v>
      </c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63"/>
      <c r="AC109" s="59">
        <v>39.4</v>
      </c>
      <c r="AD109" s="59"/>
      <c r="AE109" s="59"/>
      <c r="AF109" s="63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65" t="s">
        <v>269</v>
      </c>
      <c r="AX109" s="59">
        <v>2</v>
      </c>
      <c r="AY109" s="58">
        <v>4</v>
      </c>
      <c r="AZ109" s="59">
        <v>6</v>
      </c>
    </row>
    <row r="110" spans="1:52" ht="24.9" customHeight="1">
      <c r="A110" s="58">
        <v>114</v>
      </c>
      <c r="B110" s="58" t="s">
        <v>53</v>
      </c>
      <c r="C110" s="64" t="s">
        <v>270</v>
      </c>
      <c r="D110" s="58" t="s">
        <v>86</v>
      </c>
      <c r="E110" s="66"/>
      <c r="F110" s="59">
        <f t="shared" si="6"/>
        <v>255</v>
      </c>
      <c r="G110" s="59">
        <f t="shared" si="7"/>
        <v>147</v>
      </c>
      <c r="H110" s="59">
        <f t="shared" si="8"/>
        <v>108</v>
      </c>
      <c r="I110" s="58"/>
      <c r="J110" s="59"/>
      <c r="K110" s="59"/>
      <c r="L110" s="59"/>
      <c r="M110" s="63">
        <v>147</v>
      </c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63"/>
      <c r="AC110" s="59">
        <v>108</v>
      </c>
      <c r="AD110" s="59"/>
      <c r="AE110" s="59"/>
      <c r="AF110" s="63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65" t="s">
        <v>271</v>
      </c>
      <c r="AX110" s="59">
        <v>6</v>
      </c>
      <c r="AY110" s="58">
        <v>4</v>
      </c>
      <c r="AZ110" s="59">
        <v>12</v>
      </c>
    </row>
    <row r="111" spans="1:52" ht="24.9" customHeight="1">
      <c r="A111" s="58">
        <v>115</v>
      </c>
      <c r="B111" s="58" t="s">
        <v>56</v>
      </c>
      <c r="C111" s="64" t="s">
        <v>270</v>
      </c>
      <c r="D111" s="58" t="s">
        <v>187</v>
      </c>
      <c r="E111" s="66"/>
      <c r="F111" s="59">
        <f t="shared" si="6"/>
        <v>127.2</v>
      </c>
      <c r="G111" s="59">
        <f t="shared" si="7"/>
        <v>65</v>
      </c>
      <c r="H111" s="59">
        <f t="shared" si="8"/>
        <v>62.2</v>
      </c>
      <c r="I111" s="58"/>
      <c r="J111" s="59"/>
      <c r="K111" s="59"/>
      <c r="L111" s="59"/>
      <c r="M111" s="63">
        <v>65</v>
      </c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63"/>
      <c r="AC111" s="59">
        <v>62.2</v>
      </c>
      <c r="AD111" s="59"/>
      <c r="AE111" s="59"/>
      <c r="AF111" s="63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65" t="s">
        <v>202</v>
      </c>
      <c r="AX111" s="59">
        <v>9</v>
      </c>
      <c r="AY111" s="58">
        <v>12</v>
      </c>
      <c r="AZ111" s="59">
        <v>13</v>
      </c>
    </row>
    <row r="112" spans="1:52" ht="24.9" customHeight="1">
      <c r="A112" s="58">
        <v>116</v>
      </c>
      <c r="B112" s="58" t="s">
        <v>152</v>
      </c>
      <c r="C112" s="64" t="s">
        <v>272</v>
      </c>
      <c r="D112" s="58" t="s">
        <v>86</v>
      </c>
      <c r="E112" s="66"/>
      <c r="F112" s="59">
        <f t="shared" si="6"/>
        <v>593.79999999999995</v>
      </c>
      <c r="G112" s="59">
        <f t="shared" si="7"/>
        <v>335.8</v>
      </c>
      <c r="H112" s="59">
        <f t="shared" si="8"/>
        <v>258</v>
      </c>
      <c r="I112" s="58"/>
      <c r="J112" s="59"/>
      <c r="K112" s="59"/>
      <c r="L112" s="59"/>
      <c r="M112" s="63">
        <v>66</v>
      </c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63">
        <v>190.8</v>
      </c>
      <c r="AC112" s="59"/>
      <c r="AD112" s="59"/>
      <c r="AE112" s="59"/>
      <c r="AF112" s="63">
        <v>79</v>
      </c>
      <c r="AG112" s="59">
        <v>258</v>
      </c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64" t="s">
        <v>165</v>
      </c>
      <c r="AX112" s="59">
        <v>9</v>
      </c>
      <c r="AY112" s="58">
        <v>10</v>
      </c>
      <c r="AZ112" s="59">
        <v>18</v>
      </c>
    </row>
    <row r="113" spans="1:52" ht="24.9" customHeight="1">
      <c r="A113" s="58">
        <v>117</v>
      </c>
      <c r="B113" s="58" t="s">
        <v>273</v>
      </c>
      <c r="C113" s="64" t="s">
        <v>274</v>
      </c>
      <c r="D113" s="58" t="s">
        <v>86</v>
      </c>
      <c r="E113" s="58"/>
      <c r="F113" s="59">
        <f t="shared" si="6"/>
        <v>266.89999999999998</v>
      </c>
      <c r="G113" s="59">
        <f t="shared" si="7"/>
        <v>118.3</v>
      </c>
      <c r="H113" s="59">
        <f t="shared" si="8"/>
        <v>148.6</v>
      </c>
      <c r="I113" s="58"/>
      <c r="J113" s="59"/>
      <c r="K113" s="59"/>
      <c r="L113" s="59"/>
      <c r="M113" s="63">
        <v>0</v>
      </c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63">
        <v>118.3</v>
      </c>
      <c r="AC113" s="59"/>
      <c r="AD113" s="59"/>
      <c r="AE113" s="59"/>
      <c r="AF113" s="63"/>
      <c r="AG113" s="59">
        <v>148.6</v>
      </c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8" t="s">
        <v>275</v>
      </c>
      <c r="AX113" s="58">
        <v>10</v>
      </c>
      <c r="AY113" s="58">
        <v>26</v>
      </c>
      <c r="AZ113" s="58">
        <v>14</v>
      </c>
    </row>
    <row r="114" spans="1:52" ht="24.9" customHeight="1">
      <c r="A114" s="58">
        <v>118</v>
      </c>
      <c r="B114" s="58" t="s">
        <v>147</v>
      </c>
      <c r="C114" s="64" t="s">
        <v>276</v>
      </c>
      <c r="D114" s="58" t="s">
        <v>86</v>
      </c>
      <c r="E114" s="58"/>
      <c r="F114" s="59">
        <f t="shared" si="6"/>
        <v>381</v>
      </c>
      <c r="G114" s="59">
        <f t="shared" si="7"/>
        <v>165</v>
      </c>
      <c r="H114" s="59">
        <f t="shared" si="8"/>
        <v>216</v>
      </c>
      <c r="I114" s="58"/>
      <c r="J114" s="59"/>
      <c r="K114" s="59"/>
      <c r="L114" s="59"/>
      <c r="M114" s="63">
        <v>0</v>
      </c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63">
        <v>165</v>
      </c>
      <c r="AC114" s="59"/>
      <c r="AD114" s="59"/>
      <c r="AE114" s="59"/>
      <c r="AF114" s="63"/>
      <c r="AG114" s="59">
        <v>216</v>
      </c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8" t="s">
        <v>277</v>
      </c>
      <c r="AX114" s="58">
        <v>3</v>
      </c>
      <c r="AY114" s="58">
        <v>28</v>
      </c>
      <c r="AZ114" s="58">
        <v>5</v>
      </c>
    </row>
    <row r="115" spans="1:52" ht="24.9" customHeight="1">
      <c r="A115" s="58">
        <v>119</v>
      </c>
      <c r="B115" s="58" t="s">
        <v>278</v>
      </c>
      <c r="C115" s="64" t="s">
        <v>279</v>
      </c>
      <c r="D115" s="58" t="s">
        <v>86</v>
      </c>
      <c r="E115" s="58"/>
      <c r="F115" s="59">
        <f t="shared" si="6"/>
        <v>202.2</v>
      </c>
      <c r="G115" s="59">
        <f t="shared" si="7"/>
        <v>0</v>
      </c>
      <c r="H115" s="59">
        <f t="shared" si="8"/>
        <v>202.2</v>
      </c>
      <c r="I115" s="58"/>
      <c r="J115" s="59"/>
      <c r="K115" s="59"/>
      <c r="L115" s="59"/>
      <c r="M115" s="63">
        <v>0</v>
      </c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63"/>
      <c r="AC115" s="59">
        <v>202.2</v>
      </c>
      <c r="AD115" s="59"/>
      <c r="AE115" s="59"/>
      <c r="AF115" s="63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8" t="s">
        <v>280</v>
      </c>
      <c r="AX115" s="58"/>
      <c r="AY115" s="58">
        <v>1</v>
      </c>
      <c r="AZ115" s="58">
        <v>11</v>
      </c>
    </row>
    <row r="116" spans="1:52" ht="24.9" customHeight="1">
      <c r="A116" s="58">
        <v>120</v>
      </c>
      <c r="B116" s="58" t="s">
        <v>281</v>
      </c>
      <c r="C116" s="64" t="s">
        <v>282</v>
      </c>
      <c r="D116" s="58" t="s">
        <v>86</v>
      </c>
      <c r="E116" s="58"/>
      <c r="F116" s="59">
        <f t="shared" si="6"/>
        <v>243.10000000000002</v>
      </c>
      <c r="G116" s="59">
        <f t="shared" si="7"/>
        <v>144.4</v>
      </c>
      <c r="H116" s="59">
        <f t="shared" si="8"/>
        <v>98.7</v>
      </c>
      <c r="I116" s="58"/>
      <c r="J116" s="59"/>
      <c r="K116" s="59"/>
      <c r="L116" s="59"/>
      <c r="M116" s="63">
        <v>0</v>
      </c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63">
        <v>144.4</v>
      </c>
      <c r="AC116" s="59"/>
      <c r="AD116" s="59"/>
      <c r="AE116" s="59"/>
      <c r="AF116" s="63"/>
      <c r="AG116" s="59">
        <v>98.7</v>
      </c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8" t="s">
        <v>250</v>
      </c>
      <c r="AX116" s="58">
        <v>9</v>
      </c>
      <c r="AY116" s="58">
        <v>6</v>
      </c>
      <c r="AZ116" s="58">
        <v>13</v>
      </c>
    </row>
    <row r="117" spans="1:52" ht="24.9" customHeight="1">
      <c r="A117" s="58">
        <v>121</v>
      </c>
      <c r="B117" s="58" t="s">
        <v>283</v>
      </c>
      <c r="C117" s="64" t="s">
        <v>284</v>
      </c>
      <c r="D117" s="58" t="s">
        <v>86</v>
      </c>
      <c r="E117" s="58"/>
      <c r="F117" s="59">
        <f t="shared" si="6"/>
        <v>307</v>
      </c>
      <c r="G117" s="59">
        <f t="shared" si="7"/>
        <v>84</v>
      </c>
      <c r="H117" s="59">
        <f t="shared" si="8"/>
        <v>223</v>
      </c>
      <c r="I117" s="58"/>
      <c r="J117" s="59"/>
      <c r="K117" s="59"/>
      <c r="L117" s="59"/>
      <c r="M117" s="63">
        <v>84</v>
      </c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63"/>
      <c r="AD117" s="59"/>
      <c r="AE117" s="59"/>
      <c r="AF117" s="59"/>
      <c r="AG117" s="63">
        <v>223</v>
      </c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8" t="s">
        <v>285</v>
      </c>
      <c r="AX117" s="67">
        <v>12</v>
      </c>
      <c r="AY117" s="67"/>
      <c r="AZ117" s="67">
        <v>11</v>
      </c>
    </row>
    <row r="118" spans="1:52" ht="24.9" customHeight="1">
      <c r="A118" s="58">
        <v>122</v>
      </c>
      <c r="B118" s="58" t="s">
        <v>120</v>
      </c>
      <c r="C118" s="64" t="s">
        <v>286</v>
      </c>
      <c r="D118" s="58" t="s">
        <v>86</v>
      </c>
      <c r="E118" s="58"/>
      <c r="F118" s="59">
        <f t="shared" si="6"/>
        <v>104</v>
      </c>
      <c r="G118" s="59">
        <f t="shared" si="7"/>
        <v>0</v>
      </c>
      <c r="H118" s="59">
        <f t="shared" si="8"/>
        <v>104</v>
      </c>
      <c r="I118" s="58"/>
      <c r="J118" s="59"/>
      <c r="K118" s="59"/>
      <c r="L118" s="59"/>
      <c r="M118" s="63">
        <v>0</v>
      </c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63"/>
      <c r="AD118" s="59"/>
      <c r="AE118" s="59"/>
      <c r="AF118" s="59"/>
      <c r="AG118" s="63">
        <v>104</v>
      </c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8" t="s">
        <v>155</v>
      </c>
      <c r="AX118" s="67"/>
      <c r="AY118" s="67">
        <v>8</v>
      </c>
      <c r="AZ118" s="67">
        <v>6</v>
      </c>
    </row>
    <row r="119" spans="1:52" ht="24.9" customHeight="1">
      <c r="A119" s="58">
        <v>123</v>
      </c>
      <c r="B119" s="58" t="s">
        <v>105</v>
      </c>
      <c r="C119" s="64" t="s">
        <v>287</v>
      </c>
      <c r="D119" s="58" t="s">
        <v>86</v>
      </c>
      <c r="E119" s="58"/>
      <c r="F119" s="59">
        <f t="shared" si="6"/>
        <v>1174.83</v>
      </c>
      <c r="G119" s="59">
        <f t="shared" si="7"/>
        <v>651.83000000000004</v>
      </c>
      <c r="H119" s="59">
        <f t="shared" si="8"/>
        <v>523</v>
      </c>
      <c r="I119" s="58"/>
      <c r="J119" s="59"/>
      <c r="K119" s="59"/>
      <c r="L119" s="59"/>
      <c r="M119" s="63">
        <v>651.83000000000004</v>
      </c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63">
        <v>465</v>
      </c>
      <c r="AD119" s="59"/>
      <c r="AE119" s="59"/>
      <c r="AF119" s="59"/>
      <c r="AG119" s="63">
        <v>58</v>
      </c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8" t="s">
        <v>213</v>
      </c>
      <c r="AX119" s="67">
        <v>15</v>
      </c>
      <c r="AY119" s="67">
        <v>12</v>
      </c>
      <c r="AZ119" s="67">
        <v>32</v>
      </c>
    </row>
    <row r="120" spans="1:52" ht="24.9" customHeight="1">
      <c r="A120" s="58">
        <v>124</v>
      </c>
      <c r="B120" s="58" t="s">
        <v>107</v>
      </c>
      <c r="C120" s="64" t="s">
        <v>288</v>
      </c>
      <c r="D120" s="58" t="s">
        <v>35</v>
      </c>
      <c r="E120" s="66"/>
      <c r="F120" s="59">
        <f t="shared" si="6"/>
        <v>364.06</v>
      </c>
      <c r="G120" s="59">
        <f t="shared" si="7"/>
        <v>190.06</v>
      </c>
      <c r="H120" s="59">
        <f t="shared" si="8"/>
        <v>174</v>
      </c>
      <c r="I120" s="58"/>
      <c r="J120" s="59"/>
      <c r="K120" s="59"/>
      <c r="L120" s="59"/>
      <c r="M120" s="63">
        <v>190.06</v>
      </c>
      <c r="N120" s="63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63"/>
      <c r="AC120" s="63">
        <v>174</v>
      </c>
      <c r="AD120" s="59"/>
      <c r="AE120" s="59"/>
      <c r="AF120" s="63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 t="s">
        <v>36</v>
      </c>
      <c r="AX120" s="63">
        <v>6</v>
      </c>
      <c r="AY120" s="67">
        <v>4</v>
      </c>
      <c r="AZ120" s="63">
        <v>13</v>
      </c>
    </row>
    <row r="121" spans="1:52" ht="24.9" customHeight="1">
      <c r="A121" s="58">
        <v>125</v>
      </c>
      <c r="B121" s="59" t="s">
        <v>112</v>
      </c>
      <c r="C121" s="64" t="s">
        <v>289</v>
      </c>
      <c r="D121" s="58" t="s">
        <v>35</v>
      </c>
      <c r="E121" s="66"/>
      <c r="F121" s="59">
        <f t="shared" si="6"/>
        <v>2448</v>
      </c>
      <c r="G121" s="59">
        <f t="shared" si="7"/>
        <v>1639</v>
      </c>
      <c r="H121" s="59">
        <f t="shared" si="8"/>
        <v>809</v>
      </c>
      <c r="I121" s="58"/>
      <c r="J121" s="59"/>
      <c r="K121" s="59"/>
      <c r="L121" s="59"/>
      <c r="M121" s="63">
        <v>805</v>
      </c>
      <c r="N121" s="63">
        <v>279</v>
      </c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63">
        <v>186</v>
      </c>
      <c r="AC121" s="63">
        <v>530</v>
      </c>
      <c r="AD121" s="59"/>
      <c r="AE121" s="59"/>
      <c r="AF121" s="63">
        <v>648</v>
      </c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 t="s">
        <v>290</v>
      </c>
      <c r="AX121" s="63">
        <v>28</v>
      </c>
      <c r="AY121" s="58">
        <v>27</v>
      </c>
      <c r="AZ121" s="63">
        <v>37</v>
      </c>
    </row>
    <row r="122" spans="1:52" ht="24.9" customHeight="1">
      <c r="A122" s="58">
        <v>126</v>
      </c>
      <c r="B122" s="59" t="s">
        <v>109</v>
      </c>
      <c r="C122" s="64" t="s">
        <v>289</v>
      </c>
      <c r="D122" s="58" t="s">
        <v>35</v>
      </c>
      <c r="E122" s="66"/>
      <c r="F122" s="59">
        <f t="shared" si="6"/>
        <v>2341.6999999999998</v>
      </c>
      <c r="G122" s="59">
        <f t="shared" si="7"/>
        <v>1334.7</v>
      </c>
      <c r="H122" s="59">
        <f t="shared" si="8"/>
        <v>1007</v>
      </c>
      <c r="I122" s="58"/>
      <c r="J122" s="59"/>
      <c r="K122" s="59"/>
      <c r="L122" s="59"/>
      <c r="M122" s="63">
        <v>751.6</v>
      </c>
      <c r="N122" s="63">
        <v>760</v>
      </c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63">
        <v>354.16</v>
      </c>
      <c r="AC122" s="63">
        <v>247</v>
      </c>
      <c r="AD122" s="59"/>
      <c r="AE122" s="59"/>
      <c r="AF122" s="63">
        <v>228.94</v>
      </c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 t="s">
        <v>63</v>
      </c>
      <c r="AX122" s="63">
        <v>27</v>
      </c>
      <c r="AY122" s="58">
        <v>29</v>
      </c>
      <c r="AZ122" s="63">
        <v>29</v>
      </c>
    </row>
    <row r="123" spans="1:52" ht="24.9" customHeight="1">
      <c r="A123" s="58">
        <v>127</v>
      </c>
      <c r="B123" s="59" t="s">
        <v>90</v>
      </c>
      <c r="C123" s="64" t="s">
        <v>291</v>
      </c>
      <c r="D123" s="58" t="s">
        <v>35</v>
      </c>
      <c r="E123" s="66"/>
      <c r="F123" s="59">
        <f t="shared" si="6"/>
        <v>1037.95</v>
      </c>
      <c r="G123" s="59">
        <f t="shared" si="7"/>
        <v>408.95</v>
      </c>
      <c r="H123" s="59">
        <f t="shared" si="8"/>
        <v>629</v>
      </c>
      <c r="I123" s="58"/>
      <c r="J123" s="59"/>
      <c r="K123" s="59"/>
      <c r="L123" s="59"/>
      <c r="M123" s="63">
        <v>408.95</v>
      </c>
      <c r="N123" s="63">
        <v>629</v>
      </c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63"/>
      <c r="AC123" s="63"/>
      <c r="AD123" s="59"/>
      <c r="AE123" s="59"/>
      <c r="AF123" s="63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 t="s">
        <v>213</v>
      </c>
      <c r="AX123" s="63">
        <v>13</v>
      </c>
      <c r="AY123" s="58">
        <v>10</v>
      </c>
      <c r="AZ123" s="63">
        <v>16</v>
      </c>
    </row>
    <row r="124" spans="1:52" ht="24.9" customHeight="1">
      <c r="A124" s="58">
        <v>128</v>
      </c>
      <c r="B124" s="59" t="s">
        <v>96</v>
      </c>
      <c r="C124" s="64" t="s">
        <v>292</v>
      </c>
      <c r="D124" s="58" t="s">
        <v>35</v>
      </c>
      <c r="E124" s="66"/>
      <c r="F124" s="59">
        <f t="shared" si="6"/>
        <v>2984.34</v>
      </c>
      <c r="G124" s="59">
        <f t="shared" si="7"/>
        <v>2505.34</v>
      </c>
      <c r="H124" s="59">
        <f t="shared" si="8"/>
        <v>479</v>
      </c>
      <c r="I124" s="58"/>
      <c r="J124" s="59"/>
      <c r="K124" s="59"/>
      <c r="L124" s="59"/>
      <c r="M124" s="63">
        <v>1032.99</v>
      </c>
      <c r="N124" s="63">
        <v>479</v>
      </c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63">
        <v>268.04000000000002</v>
      </c>
      <c r="AC124" s="63"/>
      <c r="AD124" s="59"/>
      <c r="AE124" s="59"/>
      <c r="AF124" s="63">
        <v>1204.31</v>
      </c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 t="s">
        <v>100</v>
      </c>
      <c r="AX124" s="63">
        <v>25</v>
      </c>
      <c r="AY124" s="58">
        <v>14</v>
      </c>
      <c r="AZ124" s="63">
        <v>57</v>
      </c>
    </row>
    <row r="125" spans="1:52" ht="24.9" customHeight="1">
      <c r="A125" s="58">
        <v>129</v>
      </c>
      <c r="B125" s="58" t="s">
        <v>293</v>
      </c>
      <c r="C125" s="64" t="s">
        <v>294</v>
      </c>
      <c r="D125" s="58" t="s">
        <v>35</v>
      </c>
      <c r="E125" s="66"/>
      <c r="F125" s="59">
        <f t="shared" si="6"/>
        <v>6390.2800000000007</v>
      </c>
      <c r="G125" s="59">
        <f t="shared" si="7"/>
        <v>6390.2800000000007</v>
      </c>
      <c r="H125" s="59">
        <f t="shared" si="8"/>
        <v>0</v>
      </c>
      <c r="I125" s="58"/>
      <c r="J125" s="59"/>
      <c r="K125" s="59"/>
      <c r="L125" s="59"/>
      <c r="M125" s="63">
        <v>4343.13</v>
      </c>
      <c r="N125" s="68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63">
        <v>2047.15</v>
      </c>
      <c r="AC125" s="68"/>
      <c r="AD125" s="59"/>
      <c r="AE125" s="59"/>
      <c r="AF125" s="63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65" t="s">
        <v>295</v>
      </c>
      <c r="AX125" s="63">
        <v>113</v>
      </c>
      <c r="AY125" s="58"/>
      <c r="AZ125" s="63">
        <v>205</v>
      </c>
    </row>
    <row r="126" spans="1:52" ht="24.9" customHeight="1">
      <c r="A126" s="58">
        <v>130</v>
      </c>
      <c r="B126" s="59" t="s">
        <v>100</v>
      </c>
      <c r="C126" s="64" t="s">
        <v>289</v>
      </c>
      <c r="D126" s="58" t="s">
        <v>35</v>
      </c>
      <c r="E126" s="64"/>
      <c r="F126" s="59">
        <f t="shared" si="6"/>
        <v>2922.05</v>
      </c>
      <c r="G126" s="59">
        <f t="shared" si="7"/>
        <v>1773.0500000000002</v>
      </c>
      <c r="H126" s="59">
        <f t="shared" si="8"/>
        <v>1149</v>
      </c>
      <c r="I126" s="58"/>
      <c r="J126" s="59"/>
      <c r="K126" s="59"/>
      <c r="L126" s="59"/>
      <c r="M126" s="59">
        <v>926.35</v>
      </c>
      <c r="N126" s="59">
        <v>494</v>
      </c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>
        <v>423.81</v>
      </c>
      <c r="AC126" s="59">
        <v>655</v>
      </c>
      <c r="AD126" s="59"/>
      <c r="AE126" s="59"/>
      <c r="AF126" s="59">
        <v>422.89</v>
      </c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64" t="s">
        <v>91</v>
      </c>
      <c r="AX126" s="67">
        <v>34</v>
      </c>
      <c r="AY126" s="58">
        <v>34</v>
      </c>
      <c r="AZ126" s="58">
        <v>62</v>
      </c>
    </row>
    <row r="127" spans="1:52" ht="24.9" customHeight="1">
      <c r="A127" s="58">
        <v>133</v>
      </c>
      <c r="B127" s="64" t="s">
        <v>295</v>
      </c>
      <c r="C127" s="64" t="s">
        <v>296</v>
      </c>
      <c r="D127" s="58" t="s">
        <v>35</v>
      </c>
      <c r="E127" s="64"/>
      <c r="F127" s="59">
        <f t="shared" si="6"/>
        <v>462.5</v>
      </c>
      <c r="G127" s="59">
        <f t="shared" si="7"/>
        <v>259.5</v>
      </c>
      <c r="H127" s="59">
        <f t="shared" si="8"/>
        <v>203</v>
      </c>
      <c r="I127" s="58"/>
      <c r="J127" s="59"/>
      <c r="K127" s="59"/>
      <c r="L127" s="59"/>
      <c r="M127" s="59">
        <v>73</v>
      </c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>
        <v>186.5</v>
      </c>
      <c r="AC127" s="59">
        <v>203</v>
      </c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64" t="s">
        <v>297</v>
      </c>
      <c r="AX127" s="67">
        <v>7</v>
      </c>
      <c r="AY127" s="67">
        <v>8</v>
      </c>
      <c r="AZ127" s="67">
        <v>14</v>
      </c>
    </row>
    <row r="128" spans="1:52" ht="24.9" customHeight="1">
      <c r="A128" s="58">
        <v>134</v>
      </c>
      <c r="B128" s="64" t="s">
        <v>298</v>
      </c>
      <c r="C128" s="64" t="s">
        <v>299</v>
      </c>
      <c r="D128" s="58" t="s">
        <v>35</v>
      </c>
      <c r="E128" s="64"/>
      <c r="F128" s="59">
        <f t="shared" si="6"/>
        <v>68</v>
      </c>
      <c r="G128" s="59">
        <f t="shared" si="7"/>
        <v>68</v>
      </c>
      <c r="H128" s="59">
        <f t="shared" si="8"/>
        <v>0</v>
      </c>
      <c r="I128" s="58"/>
      <c r="J128" s="59"/>
      <c r="K128" s="59"/>
      <c r="L128" s="59"/>
      <c r="M128" s="59">
        <v>68</v>
      </c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64" t="s">
        <v>300</v>
      </c>
      <c r="AX128" s="67">
        <v>9</v>
      </c>
      <c r="AY128" s="58">
        <v>19</v>
      </c>
      <c r="AZ128" s="58">
        <v>6</v>
      </c>
    </row>
    <row r="129" spans="1:52" ht="24.9" customHeight="1">
      <c r="A129" s="58">
        <v>135</v>
      </c>
      <c r="B129" s="58" t="s">
        <v>301</v>
      </c>
      <c r="C129" s="64" t="s">
        <v>302</v>
      </c>
      <c r="D129" s="58" t="s">
        <v>35</v>
      </c>
      <c r="E129" s="64"/>
      <c r="F129" s="59">
        <f t="shared" si="6"/>
        <v>403.2</v>
      </c>
      <c r="G129" s="59">
        <f t="shared" si="7"/>
        <v>205.2</v>
      </c>
      <c r="H129" s="59">
        <f t="shared" si="8"/>
        <v>198</v>
      </c>
      <c r="I129" s="58"/>
      <c r="J129" s="59"/>
      <c r="K129" s="59"/>
      <c r="L129" s="59"/>
      <c r="M129" s="59">
        <v>205.2</v>
      </c>
      <c r="N129" s="59">
        <v>198</v>
      </c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64" t="s">
        <v>120</v>
      </c>
      <c r="AX129" s="67">
        <v>4</v>
      </c>
      <c r="AY129" s="58">
        <v>5</v>
      </c>
      <c r="AZ129" s="58">
        <v>10</v>
      </c>
    </row>
    <row r="130" spans="1:52" ht="24.9" customHeight="1">
      <c r="A130" s="58">
        <v>136</v>
      </c>
      <c r="B130" s="64" t="s">
        <v>290</v>
      </c>
      <c r="C130" s="64" t="s">
        <v>303</v>
      </c>
      <c r="D130" s="58" t="s">
        <v>35</v>
      </c>
      <c r="E130" s="64"/>
      <c r="F130" s="59">
        <f t="shared" si="6"/>
        <v>794</v>
      </c>
      <c r="G130" s="59">
        <f t="shared" si="7"/>
        <v>444</v>
      </c>
      <c r="H130" s="59">
        <f t="shared" si="8"/>
        <v>350</v>
      </c>
      <c r="I130" s="58"/>
      <c r="J130" s="59"/>
      <c r="K130" s="59"/>
      <c r="L130" s="59"/>
      <c r="M130" s="59">
        <v>183</v>
      </c>
      <c r="N130" s="59">
        <v>350</v>
      </c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>
        <v>17</v>
      </c>
      <c r="AC130" s="59"/>
      <c r="AD130" s="59"/>
      <c r="AE130" s="59"/>
      <c r="AF130" s="59">
        <v>244</v>
      </c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64" t="s">
        <v>134</v>
      </c>
      <c r="AX130" s="67">
        <v>14</v>
      </c>
      <c r="AY130" s="58">
        <v>13</v>
      </c>
      <c r="AZ130" s="58">
        <v>30</v>
      </c>
    </row>
    <row r="131" spans="1:52" ht="24.9" customHeight="1">
      <c r="A131" s="58">
        <v>137</v>
      </c>
      <c r="B131" s="58" t="s">
        <v>300</v>
      </c>
      <c r="C131" s="64" t="s">
        <v>304</v>
      </c>
      <c r="D131" s="58" t="s">
        <v>35</v>
      </c>
      <c r="E131" s="64"/>
      <c r="F131" s="59">
        <f t="shared" si="6"/>
        <v>2646</v>
      </c>
      <c r="G131" s="59">
        <f t="shared" si="7"/>
        <v>2646</v>
      </c>
      <c r="H131" s="59">
        <f t="shared" si="8"/>
        <v>0</v>
      </c>
      <c r="I131" s="58"/>
      <c r="J131" s="59"/>
      <c r="K131" s="59"/>
      <c r="L131" s="59"/>
      <c r="M131" s="59">
        <v>1505</v>
      </c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>
        <v>505</v>
      </c>
      <c r="AC131" s="59"/>
      <c r="AD131" s="59"/>
      <c r="AE131" s="59"/>
      <c r="AF131" s="59">
        <v>636</v>
      </c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64" t="s">
        <v>305</v>
      </c>
      <c r="AX131" s="67">
        <v>61</v>
      </c>
      <c r="AY131" s="58"/>
      <c r="AZ131" s="58">
        <v>149</v>
      </c>
    </row>
    <row r="132" spans="1:52" ht="24.9" customHeight="1">
      <c r="A132" s="58">
        <v>138</v>
      </c>
      <c r="B132" s="58" t="s">
        <v>213</v>
      </c>
      <c r="C132" s="58" t="s">
        <v>306</v>
      </c>
      <c r="D132" s="58" t="s">
        <v>35</v>
      </c>
      <c r="E132" s="64"/>
      <c r="F132" s="59">
        <f t="shared" ref="F132:F164" si="9">SUM(G132:I132)</f>
        <v>478.63</v>
      </c>
      <c r="G132" s="59">
        <f t="shared" ref="G132:G164" si="10">J132+M132+P132+S132+V132+Y132+AB132+AD132+AF132+AH132+AJ132+AL132+AN132+AP132+AR132+AT132+AV132</f>
        <v>478.63</v>
      </c>
      <c r="H132" s="59">
        <f t="shared" ref="H132:H164" si="11">K132+N132+Q132+T132+W132+Z132+AC132+AG132+AI132+AK132+AM132+AO132+AQ132+AS132+AU132</f>
        <v>0</v>
      </c>
      <c r="I132" s="58"/>
      <c r="J132" s="59"/>
      <c r="K132" s="59"/>
      <c r="L132" s="59"/>
      <c r="M132" s="59">
        <v>478.63</v>
      </c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64" t="s">
        <v>123</v>
      </c>
      <c r="AX132" s="67">
        <v>9</v>
      </c>
      <c r="AY132" s="58"/>
      <c r="AZ132" s="58">
        <v>13</v>
      </c>
    </row>
    <row r="133" spans="1:52" ht="24.9" customHeight="1">
      <c r="A133" s="58">
        <v>139</v>
      </c>
      <c r="B133" s="58" t="s">
        <v>307</v>
      </c>
      <c r="C133" s="64" t="s">
        <v>308</v>
      </c>
      <c r="D133" s="58" t="s">
        <v>35</v>
      </c>
      <c r="E133" s="64"/>
      <c r="F133" s="59">
        <f t="shared" si="9"/>
        <v>10237.235000000001</v>
      </c>
      <c r="G133" s="59">
        <f t="shared" si="10"/>
        <v>10237.235000000001</v>
      </c>
      <c r="H133" s="59">
        <f t="shared" si="11"/>
        <v>0</v>
      </c>
      <c r="I133" s="58"/>
      <c r="J133" s="59"/>
      <c r="K133" s="59"/>
      <c r="L133" s="59"/>
      <c r="M133" s="59">
        <v>6363.21</v>
      </c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>
        <v>2778.0250000000001</v>
      </c>
      <c r="AC133" s="59"/>
      <c r="AD133" s="59"/>
      <c r="AE133" s="59"/>
      <c r="AF133" s="59">
        <v>1096</v>
      </c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64" t="s">
        <v>139</v>
      </c>
      <c r="AX133" s="67">
        <v>222</v>
      </c>
      <c r="AY133" s="58"/>
      <c r="AZ133" s="58">
        <v>255</v>
      </c>
    </row>
    <row r="134" spans="1:52" ht="24.9" customHeight="1">
      <c r="A134" s="58">
        <v>140</v>
      </c>
      <c r="B134" s="58" t="s">
        <v>309</v>
      </c>
      <c r="C134" s="64" t="s">
        <v>310</v>
      </c>
      <c r="D134" s="58" t="s">
        <v>35</v>
      </c>
      <c r="E134" s="64"/>
      <c r="F134" s="59">
        <f t="shared" si="9"/>
        <v>202.03</v>
      </c>
      <c r="G134" s="59">
        <f t="shared" si="10"/>
        <v>202.03</v>
      </c>
      <c r="H134" s="59">
        <f t="shared" si="11"/>
        <v>0</v>
      </c>
      <c r="I134" s="58"/>
      <c r="J134" s="59"/>
      <c r="K134" s="59"/>
      <c r="L134" s="59"/>
      <c r="M134" s="59">
        <v>202.03</v>
      </c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64" t="s">
        <v>217</v>
      </c>
      <c r="AX134" s="67">
        <v>8</v>
      </c>
      <c r="AY134" s="58">
        <v>7</v>
      </c>
      <c r="AZ134" s="58">
        <v>16</v>
      </c>
    </row>
    <row r="135" spans="1:52" ht="24.9" customHeight="1">
      <c r="A135" s="58">
        <v>141</v>
      </c>
      <c r="B135" s="59" t="s">
        <v>311</v>
      </c>
      <c r="C135" s="64" t="s">
        <v>302</v>
      </c>
      <c r="D135" s="64" t="s">
        <v>35</v>
      </c>
      <c r="E135" s="64"/>
      <c r="F135" s="59">
        <f t="shared" si="9"/>
        <v>240</v>
      </c>
      <c r="G135" s="59">
        <f t="shared" si="10"/>
        <v>180</v>
      </c>
      <c r="H135" s="59">
        <f t="shared" si="11"/>
        <v>60</v>
      </c>
      <c r="I135" s="58"/>
      <c r="J135" s="59"/>
      <c r="K135" s="59"/>
      <c r="L135" s="59"/>
      <c r="M135" s="59">
        <v>180</v>
      </c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>
        <v>60</v>
      </c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64" t="s">
        <v>312</v>
      </c>
      <c r="AX135" s="67">
        <v>13</v>
      </c>
      <c r="AY135" s="58">
        <v>5</v>
      </c>
      <c r="AZ135" s="58">
        <v>26</v>
      </c>
    </row>
    <row r="136" spans="1:52" ht="24.9" customHeight="1">
      <c r="A136" s="58">
        <v>142</v>
      </c>
      <c r="B136" s="64" t="s">
        <v>313</v>
      </c>
      <c r="C136" s="64" t="s">
        <v>314</v>
      </c>
      <c r="D136" s="58"/>
      <c r="E136" s="58"/>
      <c r="F136" s="59">
        <f t="shared" si="9"/>
        <v>1031.7</v>
      </c>
      <c r="G136" s="59">
        <f t="shared" si="10"/>
        <v>611.70000000000005</v>
      </c>
      <c r="H136" s="59">
        <f t="shared" si="11"/>
        <v>420</v>
      </c>
      <c r="I136" s="58"/>
      <c r="J136" s="59"/>
      <c r="K136" s="59"/>
      <c r="L136" s="59"/>
      <c r="M136" s="59">
        <v>368</v>
      </c>
      <c r="N136" s="59">
        <v>420</v>
      </c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>
        <v>200</v>
      </c>
      <c r="AC136" s="59"/>
      <c r="AD136" s="59"/>
      <c r="AE136" s="59"/>
      <c r="AF136" s="59">
        <v>43.7</v>
      </c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8">
        <v>19</v>
      </c>
      <c r="AY136" s="58">
        <v>18</v>
      </c>
      <c r="AZ136" s="58">
        <v>40</v>
      </c>
    </row>
    <row r="137" spans="1:52" ht="24.9" customHeight="1">
      <c r="A137" s="58">
        <v>143</v>
      </c>
      <c r="B137" s="59" t="s">
        <v>315</v>
      </c>
      <c r="C137" s="64" t="s">
        <v>316</v>
      </c>
      <c r="D137" s="58"/>
      <c r="E137" s="66"/>
      <c r="F137" s="59">
        <f t="shared" si="9"/>
        <v>353</v>
      </c>
      <c r="G137" s="59">
        <f t="shared" si="10"/>
        <v>275</v>
      </c>
      <c r="H137" s="59">
        <f t="shared" si="11"/>
        <v>78</v>
      </c>
      <c r="I137" s="58"/>
      <c r="J137" s="59"/>
      <c r="K137" s="59"/>
      <c r="L137" s="59"/>
      <c r="M137" s="59">
        <v>162.5</v>
      </c>
      <c r="N137" s="59">
        <v>78</v>
      </c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>
        <v>112.5</v>
      </c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8">
        <v>7</v>
      </c>
      <c r="AY137" s="58">
        <v>5</v>
      </c>
      <c r="AZ137" s="58">
        <v>14</v>
      </c>
    </row>
    <row r="138" spans="1:52" ht="24.9" customHeight="1">
      <c r="A138" s="58">
        <v>144</v>
      </c>
      <c r="B138" s="58" t="s">
        <v>213</v>
      </c>
      <c r="C138" s="58" t="s">
        <v>252</v>
      </c>
      <c r="D138" s="58"/>
      <c r="E138" s="58"/>
      <c r="F138" s="59">
        <f t="shared" si="9"/>
        <v>657.95</v>
      </c>
      <c r="G138" s="59">
        <f t="shared" si="10"/>
        <v>657.95</v>
      </c>
      <c r="H138" s="59">
        <f t="shared" si="11"/>
        <v>0</v>
      </c>
      <c r="I138" s="58"/>
      <c r="J138" s="59"/>
      <c r="K138" s="59"/>
      <c r="L138" s="59"/>
      <c r="M138" s="59">
        <v>363.6</v>
      </c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>
        <v>219</v>
      </c>
      <c r="AC138" s="59"/>
      <c r="AD138" s="59"/>
      <c r="AE138" s="59"/>
      <c r="AF138" s="59">
        <v>27</v>
      </c>
      <c r="AG138" s="59"/>
      <c r="AH138" s="59"/>
      <c r="AI138" s="59"/>
      <c r="AJ138" s="59"/>
      <c r="AK138" s="59"/>
      <c r="AL138" s="59"/>
      <c r="AM138" s="59"/>
      <c r="AN138" s="59"/>
      <c r="AO138" s="59"/>
      <c r="AP138" s="59">
        <v>48.35</v>
      </c>
      <c r="AQ138" s="59"/>
      <c r="AR138" s="59"/>
      <c r="AS138" s="59"/>
      <c r="AT138" s="59"/>
      <c r="AU138" s="59"/>
      <c r="AV138" s="59"/>
      <c r="AW138" s="59"/>
      <c r="AX138" s="58">
        <v>8</v>
      </c>
      <c r="AY138" s="58"/>
      <c r="AZ138" s="58">
        <v>34</v>
      </c>
    </row>
    <row r="139" spans="1:52" ht="24.9" customHeight="1">
      <c r="A139" s="58">
        <v>145</v>
      </c>
      <c r="B139" s="64" t="s">
        <v>317</v>
      </c>
      <c r="C139" s="64" t="s">
        <v>318</v>
      </c>
      <c r="D139" s="58"/>
      <c r="E139" s="66"/>
      <c r="F139" s="59">
        <f t="shared" si="9"/>
        <v>418</v>
      </c>
      <c r="G139" s="59">
        <f t="shared" si="10"/>
        <v>418</v>
      </c>
      <c r="H139" s="59">
        <f t="shared" si="11"/>
        <v>0</v>
      </c>
      <c r="I139" s="58"/>
      <c r="J139" s="59"/>
      <c r="K139" s="59"/>
      <c r="L139" s="59"/>
      <c r="M139" s="59">
        <v>113</v>
      </c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>
        <v>305</v>
      </c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67">
        <v>13</v>
      </c>
      <c r="AY139" s="58"/>
      <c r="AZ139" s="58">
        <v>41</v>
      </c>
    </row>
    <row r="140" spans="1:52" ht="24.9" customHeight="1">
      <c r="A140" s="58">
        <v>146</v>
      </c>
      <c r="B140" s="58" t="s">
        <v>300</v>
      </c>
      <c r="C140" s="64" t="s">
        <v>319</v>
      </c>
      <c r="D140" s="58"/>
      <c r="E140" s="66"/>
      <c r="F140" s="59">
        <f t="shared" si="9"/>
        <v>2059.3999999999996</v>
      </c>
      <c r="G140" s="59">
        <f t="shared" si="10"/>
        <v>2059.3999999999996</v>
      </c>
      <c r="H140" s="59">
        <f t="shared" si="11"/>
        <v>0</v>
      </c>
      <c r="I140" s="58"/>
      <c r="J140" s="59"/>
      <c r="K140" s="59"/>
      <c r="L140" s="59"/>
      <c r="M140" s="59">
        <v>1538.37</v>
      </c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>
        <v>132.53</v>
      </c>
      <c r="AC140" s="59"/>
      <c r="AD140" s="59"/>
      <c r="AE140" s="59"/>
      <c r="AF140" s="59">
        <v>388.5</v>
      </c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8">
        <v>21</v>
      </c>
      <c r="AY140" s="58"/>
      <c r="AZ140" s="58">
        <v>80</v>
      </c>
    </row>
    <row r="141" spans="1:52" ht="24.9" customHeight="1">
      <c r="A141" s="58">
        <v>147</v>
      </c>
      <c r="B141" s="58" t="s">
        <v>300</v>
      </c>
      <c r="C141" s="64" t="s">
        <v>320</v>
      </c>
      <c r="D141" s="58"/>
      <c r="E141" s="58"/>
      <c r="F141" s="59">
        <f t="shared" si="9"/>
        <v>1619</v>
      </c>
      <c r="G141" s="59">
        <f t="shared" si="10"/>
        <v>1619</v>
      </c>
      <c r="H141" s="59">
        <f t="shared" si="11"/>
        <v>0</v>
      </c>
      <c r="I141" s="58"/>
      <c r="J141" s="59"/>
      <c r="K141" s="59"/>
      <c r="L141" s="59"/>
      <c r="M141" s="59">
        <v>686</v>
      </c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>
        <v>465</v>
      </c>
      <c r="AC141" s="59"/>
      <c r="AD141" s="59"/>
      <c r="AE141" s="59"/>
      <c r="AF141" s="59">
        <v>106</v>
      </c>
      <c r="AG141" s="59"/>
      <c r="AH141" s="59"/>
      <c r="AI141" s="59"/>
      <c r="AJ141" s="59"/>
      <c r="AK141" s="59"/>
      <c r="AL141" s="59"/>
      <c r="AM141" s="59"/>
      <c r="AN141" s="59"/>
      <c r="AO141" s="59"/>
      <c r="AP141" s="59">
        <v>362</v>
      </c>
      <c r="AQ141" s="59"/>
      <c r="AR141" s="59"/>
      <c r="AS141" s="59"/>
      <c r="AT141" s="59"/>
      <c r="AU141" s="59"/>
      <c r="AV141" s="59"/>
      <c r="AW141" s="59"/>
      <c r="AX141" s="58">
        <v>60</v>
      </c>
      <c r="AY141" s="58"/>
      <c r="AZ141" s="58">
        <v>96</v>
      </c>
    </row>
    <row r="142" spans="1:52" ht="24.9" customHeight="1">
      <c r="A142" s="58">
        <v>148</v>
      </c>
      <c r="B142" s="59" t="s">
        <v>297</v>
      </c>
      <c r="C142" s="64" t="s">
        <v>321</v>
      </c>
      <c r="D142" s="58"/>
      <c r="E142" s="66"/>
      <c r="F142" s="59">
        <f t="shared" si="9"/>
        <v>1352</v>
      </c>
      <c r="G142" s="59">
        <f t="shared" si="10"/>
        <v>797</v>
      </c>
      <c r="H142" s="59">
        <f t="shared" si="11"/>
        <v>555</v>
      </c>
      <c r="I142" s="58"/>
      <c r="J142" s="59"/>
      <c r="K142" s="59"/>
      <c r="L142" s="59"/>
      <c r="M142" s="59">
        <v>474</v>
      </c>
      <c r="N142" s="59">
        <v>555</v>
      </c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>
        <v>323</v>
      </c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8">
        <v>21</v>
      </c>
      <c r="AY142" s="58">
        <v>22</v>
      </c>
      <c r="AZ142" s="58">
        <v>26</v>
      </c>
    </row>
    <row r="143" spans="1:52" ht="24.9" customHeight="1">
      <c r="A143" s="58">
        <v>149</v>
      </c>
      <c r="B143" s="59" t="s">
        <v>322</v>
      </c>
      <c r="C143" s="64" t="s">
        <v>34</v>
      </c>
      <c r="D143" s="58"/>
      <c r="E143" s="58"/>
      <c r="F143" s="59">
        <f t="shared" si="9"/>
        <v>716</v>
      </c>
      <c r="G143" s="59">
        <f t="shared" si="10"/>
        <v>716</v>
      </c>
      <c r="H143" s="59">
        <f t="shared" si="11"/>
        <v>0</v>
      </c>
      <c r="I143" s="58"/>
      <c r="J143" s="59"/>
      <c r="K143" s="59"/>
      <c r="L143" s="59"/>
      <c r="M143" s="59">
        <v>570</v>
      </c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>
        <v>27.4</v>
      </c>
      <c r="AC143" s="59"/>
      <c r="AD143" s="59"/>
      <c r="AE143" s="59"/>
      <c r="AF143" s="59">
        <v>118.6</v>
      </c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8">
        <v>26</v>
      </c>
      <c r="AY143" s="58"/>
      <c r="AZ143" s="58">
        <v>15</v>
      </c>
    </row>
    <row r="144" spans="1:52" ht="24.9" customHeight="1">
      <c r="A144" s="58">
        <v>150</v>
      </c>
      <c r="B144" s="59" t="s">
        <v>62</v>
      </c>
      <c r="C144" s="64" t="s">
        <v>323</v>
      </c>
      <c r="D144" s="58"/>
      <c r="E144" s="66"/>
      <c r="F144" s="59">
        <f t="shared" si="9"/>
        <v>614.90000000000009</v>
      </c>
      <c r="G144" s="59">
        <f t="shared" si="10"/>
        <v>334.6</v>
      </c>
      <c r="H144" s="59">
        <f t="shared" si="11"/>
        <v>280.3</v>
      </c>
      <c r="I144" s="58"/>
      <c r="J144" s="59"/>
      <c r="K144" s="59"/>
      <c r="L144" s="59"/>
      <c r="M144" s="59">
        <v>334.6</v>
      </c>
      <c r="N144" s="59">
        <v>280.3</v>
      </c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67">
        <v>15</v>
      </c>
      <c r="AY144" s="58">
        <v>14</v>
      </c>
      <c r="AZ144" s="58">
        <v>25</v>
      </c>
    </row>
    <row r="145" spans="1:52" ht="24.9" customHeight="1">
      <c r="A145" s="58">
        <v>151</v>
      </c>
      <c r="B145" s="59" t="s">
        <v>324</v>
      </c>
      <c r="C145" s="64" t="s">
        <v>325</v>
      </c>
      <c r="D145" s="58"/>
      <c r="E145" s="66"/>
      <c r="F145" s="59">
        <f t="shared" si="9"/>
        <v>2320.4700000000003</v>
      </c>
      <c r="G145" s="59">
        <f t="shared" si="10"/>
        <v>1766.97</v>
      </c>
      <c r="H145" s="59">
        <f t="shared" si="11"/>
        <v>553.5</v>
      </c>
      <c r="I145" s="58"/>
      <c r="J145" s="59"/>
      <c r="K145" s="59"/>
      <c r="L145" s="59"/>
      <c r="M145" s="59">
        <v>1031.97</v>
      </c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>
        <v>474</v>
      </c>
      <c r="AC145" s="59">
        <v>553.5</v>
      </c>
      <c r="AD145" s="59"/>
      <c r="AE145" s="59"/>
      <c r="AF145" s="59">
        <v>261</v>
      </c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8">
        <v>37</v>
      </c>
      <c r="AY145" s="58">
        <v>24</v>
      </c>
      <c r="AZ145" s="58">
        <v>47</v>
      </c>
    </row>
    <row r="146" spans="1:52" ht="24.9" customHeight="1">
      <c r="A146" s="58">
        <v>152</v>
      </c>
      <c r="B146" s="59" t="s">
        <v>326</v>
      </c>
      <c r="C146" s="64" t="s">
        <v>303</v>
      </c>
      <c r="D146" s="58"/>
      <c r="E146" s="58"/>
      <c r="F146" s="59">
        <f t="shared" si="9"/>
        <v>724</v>
      </c>
      <c r="G146" s="59">
        <f t="shared" si="10"/>
        <v>452</v>
      </c>
      <c r="H146" s="59">
        <f t="shared" si="11"/>
        <v>272</v>
      </c>
      <c r="I146" s="58"/>
      <c r="J146" s="59"/>
      <c r="K146" s="59"/>
      <c r="L146" s="59"/>
      <c r="M146" s="59">
        <v>253</v>
      </c>
      <c r="N146" s="59">
        <v>272</v>
      </c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>
        <v>199</v>
      </c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8">
        <v>16</v>
      </c>
      <c r="AY146" s="58">
        <v>13</v>
      </c>
      <c r="AZ146" s="58">
        <v>18</v>
      </c>
    </row>
    <row r="147" spans="1:52" ht="24.9" customHeight="1">
      <c r="A147" s="58">
        <v>153</v>
      </c>
      <c r="B147" s="59" t="s">
        <v>235</v>
      </c>
      <c r="C147" s="64" t="s">
        <v>327</v>
      </c>
      <c r="D147" s="58"/>
      <c r="E147" s="66"/>
      <c r="F147" s="59">
        <f t="shared" si="9"/>
        <v>2577.5</v>
      </c>
      <c r="G147" s="59">
        <f t="shared" si="10"/>
        <v>1592.5</v>
      </c>
      <c r="H147" s="59">
        <f t="shared" si="11"/>
        <v>985</v>
      </c>
      <c r="I147" s="58"/>
      <c r="J147" s="59"/>
      <c r="K147" s="59"/>
      <c r="L147" s="59"/>
      <c r="M147" s="59">
        <v>1297.5</v>
      </c>
      <c r="N147" s="59">
        <v>985</v>
      </c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>
        <v>295</v>
      </c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67">
        <v>42</v>
      </c>
      <c r="AY147" s="58">
        <v>34</v>
      </c>
      <c r="AZ147" s="58">
        <v>67</v>
      </c>
    </row>
    <row r="148" spans="1:52" ht="24.9" customHeight="1">
      <c r="A148" s="58">
        <v>154</v>
      </c>
      <c r="B148" s="59" t="s">
        <v>328</v>
      </c>
      <c r="C148" s="64" t="s">
        <v>329</v>
      </c>
      <c r="D148" s="58"/>
      <c r="E148" s="66"/>
      <c r="F148" s="59">
        <f t="shared" si="9"/>
        <v>1772</v>
      </c>
      <c r="G148" s="59">
        <f t="shared" si="10"/>
        <v>1772</v>
      </c>
      <c r="H148" s="59">
        <f t="shared" si="11"/>
        <v>0</v>
      </c>
      <c r="I148" s="58"/>
      <c r="J148" s="59"/>
      <c r="K148" s="59"/>
      <c r="L148" s="59"/>
      <c r="M148" s="59">
        <v>863</v>
      </c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>
        <v>909</v>
      </c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8">
        <v>41</v>
      </c>
      <c r="AY148" s="58"/>
      <c r="AZ148" s="58">
        <v>104</v>
      </c>
    </row>
    <row r="149" spans="1:52" ht="24.9" customHeight="1">
      <c r="A149" s="58">
        <v>155</v>
      </c>
      <c r="B149" s="59" t="s">
        <v>290</v>
      </c>
      <c r="C149" s="59" t="s">
        <v>330</v>
      </c>
      <c r="D149" s="58"/>
      <c r="E149" s="58"/>
      <c r="F149" s="59">
        <f t="shared" si="9"/>
        <v>74</v>
      </c>
      <c r="G149" s="59">
        <f t="shared" si="10"/>
        <v>74</v>
      </c>
      <c r="H149" s="59">
        <f t="shared" si="11"/>
        <v>0</v>
      </c>
      <c r="I149" s="58"/>
      <c r="J149" s="59"/>
      <c r="K149" s="59"/>
      <c r="L149" s="59"/>
      <c r="M149" s="59">
        <v>74</v>
      </c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8">
        <v>4</v>
      </c>
      <c r="AY149" s="58"/>
      <c r="AZ149" s="58">
        <v>6</v>
      </c>
    </row>
    <row r="150" spans="1:52" ht="24.9" customHeight="1">
      <c r="A150" s="58">
        <v>156</v>
      </c>
      <c r="B150" s="59" t="s">
        <v>331</v>
      </c>
      <c r="C150" s="59" t="s">
        <v>332</v>
      </c>
      <c r="D150" s="58"/>
      <c r="E150" s="66"/>
      <c r="F150" s="59">
        <f t="shared" si="9"/>
        <v>930</v>
      </c>
      <c r="G150" s="59">
        <f t="shared" si="10"/>
        <v>930</v>
      </c>
      <c r="H150" s="59">
        <f t="shared" si="11"/>
        <v>0</v>
      </c>
      <c r="I150" s="58"/>
      <c r="J150" s="59"/>
      <c r="K150" s="59"/>
      <c r="L150" s="59"/>
      <c r="M150" s="59">
        <v>480</v>
      </c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>
        <v>198</v>
      </c>
      <c r="AC150" s="59"/>
      <c r="AD150" s="59"/>
      <c r="AE150" s="59"/>
      <c r="AF150" s="59">
        <v>252</v>
      </c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67">
        <v>21</v>
      </c>
      <c r="AY150" s="58"/>
      <c r="AZ150" s="58">
        <v>86</v>
      </c>
    </row>
    <row r="151" spans="1:52" ht="24.9" customHeight="1">
      <c r="A151" s="58">
        <v>157</v>
      </c>
      <c r="B151" s="58" t="s">
        <v>124</v>
      </c>
      <c r="C151" s="58" t="s">
        <v>333</v>
      </c>
      <c r="D151" s="58" t="s">
        <v>86</v>
      </c>
      <c r="E151" s="58" t="s">
        <v>87</v>
      </c>
      <c r="F151" s="59">
        <f t="shared" si="9"/>
        <v>593.28</v>
      </c>
      <c r="G151" s="59">
        <f t="shared" si="10"/>
        <v>373.39000000000004</v>
      </c>
      <c r="H151" s="59">
        <f t="shared" si="11"/>
        <v>219.89</v>
      </c>
      <c r="I151" s="58"/>
      <c r="J151" s="59">
        <v>17.63</v>
      </c>
      <c r="K151" s="59"/>
      <c r="L151" s="59"/>
      <c r="M151" s="59">
        <v>128.24</v>
      </c>
      <c r="N151" s="59">
        <v>219.89</v>
      </c>
      <c r="O151" s="59"/>
      <c r="P151" s="59">
        <v>8.99</v>
      </c>
      <c r="Q151" s="59"/>
      <c r="R151" s="59"/>
      <c r="S151" s="59">
        <v>110.79</v>
      </c>
      <c r="T151" s="59"/>
      <c r="U151" s="59"/>
      <c r="V151" s="59">
        <v>107.74</v>
      </c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8">
        <v>10</v>
      </c>
      <c r="AY151" s="58">
        <v>9</v>
      </c>
      <c r="AZ151" s="58">
        <v>20</v>
      </c>
    </row>
    <row r="152" spans="1:52" ht="24.9" customHeight="1">
      <c r="A152" s="58">
        <v>158</v>
      </c>
      <c r="B152" s="65" t="s">
        <v>193</v>
      </c>
      <c r="C152" s="69" t="s">
        <v>334</v>
      </c>
      <c r="D152" s="58" t="s">
        <v>86</v>
      </c>
      <c r="E152" s="66"/>
      <c r="F152" s="59">
        <f t="shared" si="9"/>
        <v>398.53</v>
      </c>
      <c r="G152" s="59">
        <f t="shared" si="10"/>
        <v>220.88</v>
      </c>
      <c r="H152" s="59">
        <f t="shared" si="11"/>
        <v>177.65</v>
      </c>
      <c r="I152" s="58"/>
      <c r="J152" s="59">
        <v>53.59</v>
      </c>
      <c r="K152" s="59">
        <v>27.13</v>
      </c>
      <c r="L152" s="59"/>
      <c r="M152" s="59">
        <v>141.19</v>
      </c>
      <c r="N152" s="59">
        <v>150.52000000000001</v>
      </c>
      <c r="O152" s="59"/>
      <c r="P152" s="59"/>
      <c r="Q152" s="59"/>
      <c r="R152" s="59"/>
      <c r="S152" s="59">
        <v>26.1</v>
      </c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>
        <v>9</v>
      </c>
      <c r="AY152" s="58">
        <v>20</v>
      </c>
      <c r="AZ152" s="59">
        <v>13</v>
      </c>
    </row>
    <row r="153" spans="1:52" ht="24.9" customHeight="1">
      <c r="A153" s="58">
        <v>159</v>
      </c>
      <c r="B153" s="58" t="s">
        <v>98</v>
      </c>
      <c r="C153" s="58" t="s">
        <v>335</v>
      </c>
      <c r="D153" s="58" t="s">
        <v>86</v>
      </c>
      <c r="E153" s="58" t="s">
        <v>87</v>
      </c>
      <c r="F153" s="59">
        <f t="shared" si="9"/>
        <v>1225.69</v>
      </c>
      <c r="G153" s="59">
        <f t="shared" si="10"/>
        <v>967.69</v>
      </c>
      <c r="H153" s="59">
        <f t="shared" si="11"/>
        <v>258</v>
      </c>
      <c r="I153" s="58"/>
      <c r="J153" s="59">
        <v>283.33999999999997</v>
      </c>
      <c r="K153" s="59"/>
      <c r="L153" s="59"/>
      <c r="M153" s="59">
        <v>45.5</v>
      </c>
      <c r="N153" s="59">
        <v>258</v>
      </c>
      <c r="O153" s="59"/>
      <c r="P153" s="59">
        <v>218.13</v>
      </c>
      <c r="Q153" s="59"/>
      <c r="R153" s="59"/>
      <c r="S153" s="59">
        <v>111.47</v>
      </c>
      <c r="T153" s="59"/>
      <c r="U153" s="59"/>
      <c r="V153" s="59"/>
      <c r="W153" s="59"/>
      <c r="X153" s="59"/>
      <c r="Y153" s="59"/>
      <c r="Z153" s="59"/>
      <c r="AA153" s="59"/>
      <c r="AB153" s="59">
        <v>309.25</v>
      </c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8">
        <v>35</v>
      </c>
      <c r="AY153" s="58">
        <v>13</v>
      </c>
      <c r="AZ153" s="58">
        <v>64</v>
      </c>
    </row>
    <row r="154" spans="1:52" ht="24.9" customHeight="1">
      <c r="A154" s="58">
        <v>160</v>
      </c>
      <c r="B154" s="58" t="s">
        <v>115</v>
      </c>
      <c r="C154" s="58" t="s">
        <v>336</v>
      </c>
      <c r="D154" s="58" t="s">
        <v>86</v>
      </c>
      <c r="E154" s="58" t="s">
        <v>87</v>
      </c>
      <c r="F154" s="59">
        <f t="shared" si="9"/>
        <v>494.45000000000005</v>
      </c>
      <c r="G154" s="59">
        <f t="shared" si="10"/>
        <v>321.92</v>
      </c>
      <c r="H154" s="59">
        <f t="shared" si="11"/>
        <v>172.53</v>
      </c>
      <c r="I154" s="58"/>
      <c r="J154" s="59">
        <v>2.2200000000000002</v>
      </c>
      <c r="K154" s="59"/>
      <c r="L154" s="59"/>
      <c r="M154" s="59">
        <v>88.07</v>
      </c>
      <c r="N154" s="59">
        <v>172.53</v>
      </c>
      <c r="O154" s="59"/>
      <c r="P154" s="59">
        <v>85.89</v>
      </c>
      <c r="Q154" s="59"/>
      <c r="R154" s="59"/>
      <c r="S154" s="59">
        <v>44.43</v>
      </c>
      <c r="T154" s="59"/>
      <c r="U154" s="59"/>
      <c r="V154" s="59">
        <v>101.31</v>
      </c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8">
        <v>7</v>
      </c>
      <c r="AY154" s="58">
        <v>8</v>
      </c>
      <c r="AZ154" s="58">
        <v>14</v>
      </c>
    </row>
    <row r="155" spans="1:52" ht="24.9" customHeight="1">
      <c r="A155" s="58">
        <v>161</v>
      </c>
      <c r="B155" s="65" t="s">
        <v>216</v>
      </c>
      <c r="C155" s="69" t="s">
        <v>337</v>
      </c>
      <c r="D155" s="58" t="s">
        <v>86</v>
      </c>
      <c r="E155" s="66"/>
      <c r="F155" s="59">
        <f t="shared" si="9"/>
        <v>234.26999999999998</v>
      </c>
      <c r="G155" s="59">
        <f t="shared" si="10"/>
        <v>130.66</v>
      </c>
      <c r="H155" s="59">
        <f t="shared" si="11"/>
        <v>103.61</v>
      </c>
      <c r="I155" s="58"/>
      <c r="J155" s="59">
        <v>15.84</v>
      </c>
      <c r="K155" s="59">
        <v>3.62</v>
      </c>
      <c r="L155" s="59"/>
      <c r="M155" s="59">
        <v>75.69</v>
      </c>
      <c r="N155" s="59"/>
      <c r="O155" s="59"/>
      <c r="P155" s="59"/>
      <c r="Q155" s="59"/>
      <c r="R155" s="59"/>
      <c r="S155" s="59">
        <v>39.130000000000003</v>
      </c>
      <c r="T155" s="59">
        <v>99.99</v>
      </c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>
        <v>9</v>
      </c>
      <c r="AY155" s="58">
        <v>9</v>
      </c>
      <c r="AZ155" s="59">
        <v>11</v>
      </c>
    </row>
    <row r="156" spans="1:52" ht="24.9" customHeight="1">
      <c r="A156" s="58">
        <v>162</v>
      </c>
      <c r="B156" s="65" t="s">
        <v>253</v>
      </c>
      <c r="C156" s="69" t="s">
        <v>141</v>
      </c>
      <c r="D156" s="58" t="s">
        <v>187</v>
      </c>
      <c r="E156" s="66"/>
      <c r="F156" s="59">
        <f t="shared" si="9"/>
        <v>582.70000000000005</v>
      </c>
      <c r="G156" s="59">
        <f t="shared" si="10"/>
        <v>582.70000000000005</v>
      </c>
      <c r="H156" s="59">
        <f t="shared" si="11"/>
        <v>0</v>
      </c>
      <c r="I156" s="58"/>
      <c r="J156" s="59"/>
      <c r="K156" s="59"/>
      <c r="L156" s="59"/>
      <c r="M156" s="59">
        <v>177.26</v>
      </c>
      <c r="N156" s="59"/>
      <c r="O156" s="59"/>
      <c r="P156" s="59">
        <v>185.57</v>
      </c>
      <c r="Q156" s="59"/>
      <c r="R156" s="59"/>
      <c r="S156" s="59">
        <v>219.87</v>
      </c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>
        <v>18</v>
      </c>
      <c r="AY156" s="58"/>
      <c r="AZ156" s="59">
        <v>30</v>
      </c>
    </row>
    <row r="157" spans="1:52" ht="24.9" customHeight="1">
      <c r="A157" s="58">
        <v>163</v>
      </c>
      <c r="B157" s="65" t="s">
        <v>263</v>
      </c>
      <c r="C157" s="69" t="s">
        <v>141</v>
      </c>
      <c r="D157" s="58" t="s">
        <v>187</v>
      </c>
      <c r="E157" s="66"/>
      <c r="F157" s="59">
        <f t="shared" si="9"/>
        <v>137.03</v>
      </c>
      <c r="G157" s="59">
        <f t="shared" si="10"/>
        <v>137.03</v>
      </c>
      <c r="H157" s="59">
        <f t="shared" si="11"/>
        <v>0</v>
      </c>
      <c r="I157" s="58"/>
      <c r="J157" s="59"/>
      <c r="K157" s="59"/>
      <c r="L157" s="59"/>
      <c r="M157" s="59">
        <v>70.94</v>
      </c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>
        <v>66.09</v>
      </c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>
        <v>2</v>
      </c>
      <c r="AY157" s="58"/>
      <c r="AZ157" s="59">
        <v>4</v>
      </c>
    </row>
    <row r="158" spans="1:52" ht="24.9" customHeight="1">
      <c r="A158" s="58">
        <v>164</v>
      </c>
      <c r="B158" s="65" t="s">
        <v>267</v>
      </c>
      <c r="C158" s="69" t="s">
        <v>338</v>
      </c>
      <c r="D158" s="58" t="s">
        <v>86</v>
      </c>
      <c r="E158" s="66"/>
      <c r="F158" s="59">
        <f t="shared" si="9"/>
        <v>490.02</v>
      </c>
      <c r="G158" s="59">
        <f t="shared" si="10"/>
        <v>490.02</v>
      </c>
      <c r="H158" s="59">
        <f t="shared" si="11"/>
        <v>0</v>
      </c>
      <c r="I158" s="58"/>
      <c r="J158" s="59"/>
      <c r="K158" s="59"/>
      <c r="L158" s="59"/>
      <c r="M158" s="59">
        <v>207.66</v>
      </c>
      <c r="N158" s="59"/>
      <c r="O158" s="59"/>
      <c r="P158" s="59"/>
      <c r="Q158" s="59"/>
      <c r="R158" s="59"/>
      <c r="S158" s="59">
        <v>7.98</v>
      </c>
      <c r="T158" s="59"/>
      <c r="U158" s="59"/>
      <c r="V158" s="59"/>
      <c r="W158" s="59"/>
      <c r="X158" s="59"/>
      <c r="Y158" s="59">
        <v>274.38</v>
      </c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>
        <v>17</v>
      </c>
      <c r="AY158" s="58"/>
      <c r="AZ158" s="59">
        <v>27</v>
      </c>
    </row>
    <row r="159" spans="1:52" ht="24.9" customHeight="1">
      <c r="A159" s="58">
        <v>165</v>
      </c>
      <c r="B159" s="58" t="s">
        <v>127</v>
      </c>
      <c r="C159" s="58" t="s">
        <v>339</v>
      </c>
      <c r="D159" s="58" t="s">
        <v>86</v>
      </c>
      <c r="E159" s="58" t="s">
        <v>87</v>
      </c>
      <c r="F159" s="59">
        <f t="shared" si="9"/>
        <v>567.01</v>
      </c>
      <c r="G159" s="59">
        <f t="shared" si="10"/>
        <v>305.80999999999995</v>
      </c>
      <c r="H159" s="59">
        <f t="shared" si="11"/>
        <v>261.2</v>
      </c>
      <c r="I159" s="58"/>
      <c r="J159" s="59">
        <v>44.98</v>
      </c>
      <c r="K159" s="59"/>
      <c r="L159" s="59"/>
      <c r="M159" s="59">
        <v>114.41</v>
      </c>
      <c r="N159" s="59">
        <v>261.2</v>
      </c>
      <c r="O159" s="59"/>
      <c r="P159" s="59">
        <v>107.16</v>
      </c>
      <c r="Q159" s="59"/>
      <c r="R159" s="59"/>
      <c r="S159" s="59">
        <v>39.26</v>
      </c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8">
        <v>9</v>
      </c>
      <c r="AY159" s="58">
        <v>15</v>
      </c>
      <c r="AZ159" s="58">
        <v>15</v>
      </c>
    </row>
    <row r="160" spans="1:52" ht="24.9" customHeight="1">
      <c r="A160" s="58">
        <v>166</v>
      </c>
      <c r="B160" s="58" t="s">
        <v>285</v>
      </c>
      <c r="C160" s="59" t="s">
        <v>340</v>
      </c>
      <c r="D160" s="58" t="s">
        <v>86</v>
      </c>
      <c r="E160" s="58"/>
      <c r="F160" s="59">
        <f t="shared" si="9"/>
        <v>561.72348799999997</v>
      </c>
      <c r="G160" s="59">
        <f t="shared" si="10"/>
        <v>561.72348799999997</v>
      </c>
      <c r="H160" s="59">
        <f t="shared" si="11"/>
        <v>0</v>
      </c>
      <c r="I160" s="58"/>
      <c r="J160" s="59">
        <v>204.11</v>
      </c>
      <c r="K160" s="59"/>
      <c r="L160" s="59"/>
      <c r="M160" s="59">
        <v>173.75424899999999</v>
      </c>
      <c r="N160" s="59"/>
      <c r="O160" s="59"/>
      <c r="P160" s="59">
        <v>183.859239</v>
      </c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67">
        <v>18</v>
      </c>
      <c r="AY160" s="67"/>
      <c r="AZ160" s="67">
        <v>36</v>
      </c>
    </row>
    <row r="161" spans="1:52" ht="24.9" customHeight="1">
      <c r="A161" s="58">
        <v>167</v>
      </c>
      <c r="B161" s="64" t="s">
        <v>91</v>
      </c>
      <c r="C161" s="64" t="s">
        <v>341</v>
      </c>
      <c r="D161" s="58" t="s">
        <v>35</v>
      </c>
      <c r="E161" s="64"/>
      <c r="F161" s="59">
        <f t="shared" si="9"/>
        <v>0</v>
      </c>
      <c r="G161" s="59">
        <f t="shared" si="10"/>
        <v>0</v>
      </c>
      <c r="H161" s="59">
        <f t="shared" si="11"/>
        <v>0</v>
      </c>
      <c r="I161" s="58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67"/>
      <c r="AY161" s="58">
        <v>12</v>
      </c>
      <c r="AZ161" s="58"/>
    </row>
    <row r="162" spans="1:52" ht="24.9" customHeight="1">
      <c r="A162" s="58">
        <v>168</v>
      </c>
      <c r="B162" s="64" t="s">
        <v>75</v>
      </c>
      <c r="C162" s="64" t="s">
        <v>342</v>
      </c>
      <c r="D162" s="58" t="s">
        <v>35</v>
      </c>
      <c r="E162" s="64"/>
      <c r="F162" s="59">
        <f t="shared" si="9"/>
        <v>158.63999999999999</v>
      </c>
      <c r="G162" s="59">
        <f t="shared" si="10"/>
        <v>119.95</v>
      </c>
      <c r="H162" s="59">
        <f t="shared" si="11"/>
        <v>38.69</v>
      </c>
      <c r="I162" s="58"/>
      <c r="J162" s="59">
        <v>29.19</v>
      </c>
      <c r="K162" s="59"/>
      <c r="L162" s="59"/>
      <c r="M162" s="59">
        <v>90.76</v>
      </c>
      <c r="N162" s="59">
        <v>38.69</v>
      </c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67">
        <v>9</v>
      </c>
      <c r="AY162" s="58">
        <v>3</v>
      </c>
      <c r="AZ162" s="58">
        <v>9</v>
      </c>
    </row>
    <row r="163" spans="1:52" ht="24.9" customHeight="1">
      <c r="A163" s="58">
        <v>169</v>
      </c>
      <c r="B163" s="64" t="s">
        <v>305</v>
      </c>
      <c r="C163" s="64" t="s">
        <v>342</v>
      </c>
      <c r="D163" s="58" t="s">
        <v>35</v>
      </c>
      <c r="E163" s="64"/>
      <c r="F163" s="59">
        <f t="shared" si="9"/>
        <v>623.24</v>
      </c>
      <c r="G163" s="59">
        <f t="shared" si="10"/>
        <v>623.24</v>
      </c>
      <c r="H163" s="59">
        <f t="shared" si="11"/>
        <v>0</v>
      </c>
      <c r="I163" s="58"/>
      <c r="J163" s="59">
        <v>23.68</v>
      </c>
      <c r="K163" s="59"/>
      <c r="L163" s="59"/>
      <c r="M163" s="59">
        <v>265.14999999999998</v>
      </c>
      <c r="N163" s="59"/>
      <c r="O163" s="59"/>
      <c r="P163" s="59"/>
      <c r="Q163" s="59"/>
      <c r="R163" s="59"/>
      <c r="S163" s="59"/>
      <c r="T163" s="59"/>
      <c r="U163" s="59"/>
      <c r="V163" s="59">
        <v>92.43</v>
      </c>
      <c r="W163" s="59"/>
      <c r="X163" s="59"/>
      <c r="Y163" s="59">
        <v>29.93</v>
      </c>
      <c r="Z163" s="59"/>
      <c r="AA163" s="59"/>
      <c r="AB163" s="59">
        <v>32.15</v>
      </c>
      <c r="AC163" s="59"/>
      <c r="AD163" s="59"/>
      <c r="AE163" s="59"/>
      <c r="AF163" s="59">
        <v>179.9</v>
      </c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67">
        <v>15</v>
      </c>
      <c r="AY163" s="58"/>
      <c r="AZ163" s="58">
        <v>29</v>
      </c>
    </row>
    <row r="164" spans="1:52" ht="24.9" customHeight="1">
      <c r="A164" s="58">
        <v>170</v>
      </c>
      <c r="B164" s="64" t="s">
        <v>123</v>
      </c>
      <c r="C164" s="64" t="s">
        <v>343</v>
      </c>
      <c r="D164" s="58" t="s">
        <v>35</v>
      </c>
      <c r="E164" s="64"/>
      <c r="F164" s="59">
        <f t="shared" si="9"/>
        <v>144.38</v>
      </c>
      <c r="G164" s="59">
        <f t="shared" si="10"/>
        <v>144.38</v>
      </c>
      <c r="H164" s="59">
        <f t="shared" si="11"/>
        <v>0</v>
      </c>
      <c r="I164" s="58"/>
      <c r="J164" s="59">
        <v>15.89</v>
      </c>
      <c r="K164" s="59"/>
      <c r="L164" s="59"/>
      <c r="M164" s="59">
        <v>128.49</v>
      </c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67">
        <v>8</v>
      </c>
      <c r="AY164" s="58"/>
      <c r="AZ164" s="58">
        <v>5</v>
      </c>
    </row>
    <row r="165" spans="1:52" ht="24.9" customHeight="1">
      <c r="A165" s="58">
        <v>220</v>
      </c>
      <c r="B165" s="59" t="s">
        <v>164</v>
      </c>
      <c r="C165" s="59" t="s">
        <v>344</v>
      </c>
      <c r="D165" s="58" t="s">
        <v>35</v>
      </c>
      <c r="E165" s="66"/>
      <c r="F165" s="59">
        <f t="shared" ref="F165:F175" si="12">SUM(G165:I165)</f>
        <v>3376.2</v>
      </c>
      <c r="G165" s="59">
        <f t="shared" ref="G165:G175" si="13">J165+M165+P165+S165+V165+Y165+AB165+AD165+AF165+AH165+AJ165+AL165+AN165+AP165+AR165+AT165+AV165</f>
        <v>2094.83</v>
      </c>
      <c r="H165" s="59">
        <f t="shared" ref="H165:H175" si="14">K165+N165+Q165+T165+W165+Z165+AC165+AG165+AI165+AK165+AM165+AO165+AQ165+AS165+AU165</f>
        <v>1281.3699999999999</v>
      </c>
      <c r="I165" s="58"/>
      <c r="J165" s="59"/>
      <c r="K165" s="59"/>
      <c r="L165" s="59"/>
      <c r="M165" s="59">
        <v>1078.3399999999999</v>
      </c>
      <c r="N165" s="59">
        <v>301.7</v>
      </c>
      <c r="O165" s="59"/>
      <c r="P165" s="59">
        <v>22.2</v>
      </c>
      <c r="Q165" s="59">
        <v>979.67</v>
      </c>
      <c r="R165" s="59"/>
      <c r="S165" s="59">
        <v>382.27</v>
      </c>
      <c r="T165" s="59"/>
      <c r="U165" s="59"/>
      <c r="V165" s="59">
        <v>14.87</v>
      </c>
      <c r="W165" s="59"/>
      <c r="X165" s="59"/>
      <c r="Y165" s="59">
        <v>175.18</v>
      </c>
      <c r="Z165" s="59"/>
      <c r="AA165" s="59"/>
      <c r="AB165" s="59">
        <v>127.72</v>
      </c>
      <c r="AC165" s="59"/>
      <c r="AD165" s="59">
        <v>294.25</v>
      </c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>
        <v>54</v>
      </c>
      <c r="AY165" s="58">
        <v>50</v>
      </c>
      <c r="AZ165" s="58">
        <v>103</v>
      </c>
    </row>
    <row r="166" spans="1:52" ht="24.9" customHeight="1">
      <c r="A166" s="58">
        <v>98</v>
      </c>
      <c r="B166" s="58" t="s">
        <v>161</v>
      </c>
      <c r="C166" s="64" t="s">
        <v>345</v>
      </c>
      <c r="D166" s="58" t="s">
        <v>185</v>
      </c>
      <c r="E166" s="66"/>
      <c r="F166" s="59">
        <f t="shared" si="12"/>
        <v>0</v>
      </c>
      <c r="G166" s="59">
        <f t="shared" si="13"/>
        <v>0</v>
      </c>
      <c r="H166" s="59">
        <f t="shared" si="14"/>
        <v>0</v>
      </c>
      <c r="I166" s="58"/>
      <c r="J166" s="59"/>
      <c r="K166" s="59"/>
      <c r="L166" s="59"/>
      <c r="M166" s="63">
        <v>0</v>
      </c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63"/>
      <c r="AC166" s="59"/>
      <c r="AD166" s="59"/>
      <c r="AE166" s="59"/>
      <c r="AF166" s="63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65" t="s">
        <v>148</v>
      </c>
      <c r="AX166" s="59"/>
      <c r="AY166" s="58"/>
      <c r="AZ166" s="59"/>
    </row>
    <row r="167" spans="1:52" ht="24.9" customHeight="1">
      <c r="A167" s="58">
        <v>99</v>
      </c>
      <c r="B167" s="65" t="s">
        <v>170</v>
      </c>
      <c r="C167" s="64" t="s">
        <v>346</v>
      </c>
      <c r="D167" s="58" t="s">
        <v>187</v>
      </c>
      <c r="E167" s="66"/>
      <c r="F167" s="59">
        <f t="shared" si="12"/>
        <v>6488.47</v>
      </c>
      <c r="G167" s="59">
        <f t="shared" si="13"/>
        <v>4489.97</v>
      </c>
      <c r="H167" s="59">
        <f t="shared" si="14"/>
        <v>1998.5</v>
      </c>
      <c r="I167" s="58"/>
      <c r="J167" s="59"/>
      <c r="K167" s="59"/>
      <c r="L167" s="59"/>
      <c r="M167" s="63">
        <v>2799.69</v>
      </c>
      <c r="N167" s="59">
        <v>1459.6</v>
      </c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63">
        <v>717.44</v>
      </c>
      <c r="AC167" s="59">
        <v>538.9</v>
      </c>
      <c r="AD167" s="59"/>
      <c r="AE167" s="59"/>
      <c r="AF167" s="63">
        <v>972.84</v>
      </c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65" t="s">
        <v>347</v>
      </c>
      <c r="AX167" s="59">
        <v>78</v>
      </c>
      <c r="AY167" s="58">
        <v>72</v>
      </c>
      <c r="AZ167" s="59">
        <v>149</v>
      </c>
    </row>
    <row r="168" spans="1:52" ht="24.9" customHeight="1">
      <c r="A168" s="58">
        <v>100</v>
      </c>
      <c r="B168" s="65" t="s">
        <v>173</v>
      </c>
      <c r="C168" s="64" t="s">
        <v>348</v>
      </c>
      <c r="D168" s="58" t="s">
        <v>187</v>
      </c>
      <c r="E168" s="66"/>
      <c r="F168" s="59">
        <f t="shared" si="12"/>
        <v>4124.76</v>
      </c>
      <c r="G168" s="59">
        <f t="shared" si="13"/>
        <v>2786.36</v>
      </c>
      <c r="H168" s="59">
        <f t="shared" si="14"/>
        <v>1338.4</v>
      </c>
      <c r="I168" s="58"/>
      <c r="J168" s="59"/>
      <c r="K168" s="59"/>
      <c r="L168" s="59"/>
      <c r="M168" s="63">
        <v>1134.6600000000001</v>
      </c>
      <c r="N168" s="59">
        <v>955.9</v>
      </c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63">
        <v>1054.56</v>
      </c>
      <c r="AC168" s="59">
        <v>62</v>
      </c>
      <c r="AD168" s="59"/>
      <c r="AE168" s="59"/>
      <c r="AF168" s="63">
        <v>597.14</v>
      </c>
      <c r="AG168" s="59">
        <v>320.5</v>
      </c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65" t="s">
        <v>349</v>
      </c>
      <c r="AX168" s="59">
        <v>33</v>
      </c>
      <c r="AY168" s="58">
        <v>26</v>
      </c>
      <c r="AZ168" s="59">
        <v>72</v>
      </c>
    </row>
    <row r="169" spans="1:52" ht="24.9" customHeight="1">
      <c r="A169" s="58">
        <v>101</v>
      </c>
      <c r="B169" s="65" t="s">
        <v>176</v>
      </c>
      <c r="C169" s="64" t="s">
        <v>348</v>
      </c>
      <c r="D169" s="58" t="s">
        <v>185</v>
      </c>
      <c r="E169" s="66"/>
      <c r="F169" s="59">
        <f t="shared" si="12"/>
        <v>3003.3900000000003</v>
      </c>
      <c r="G169" s="59">
        <f t="shared" si="13"/>
        <v>1924.4900000000002</v>
      </c>
      <c r="H169" s="59">
        <f t="shared" si="14"/>
        <v>1078.9000000000001</v>
      </c>
      <c r="I169" s="58"/>
      <c r="J169" s="59"/>
      <c r="K169" s="59"/>
      <c r="L169" s="59"/>
      <c r="M169" s="63">
        <v>952.47</v>
      </c>
      <c r="N169" s="59">
        <v>1078.9000000000001</v>
      </c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63">
        <v>240.45</v>
      </c>
      <c r="AC169" s="59"/>
      <c r="AD169" s="59"/>
      <c r="AE169" s="59"/>
      <c r="AF169" s="63">
        <v>731.57</v>
      </c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65" t="s">
        <v>119</v>
      </c>
      <c r="AX169" s="59">
        <v>27</v>
      </c>
      <c r="AY169" s="58">
        <v>36</v>
      </c>
      <c r="AZ169" s="59">
        <v>62</v>
      </c>
    </row>
    <row r="170" spans="1:52" ht="24.9" customHeight="1">
      <c r="A170" s="58">
        <v>102</v>
      </c>
      <c r="B170" s="65" t="s">
        <v>181</v>
      </c>
      <c r="C170" s="64" t="s">
        <v>350</v>
      </c>
      <c r="D170" s="58" t="s">
        <v>187</v>
      </c>
      <c r="E170" s="66"/>
      <c r="F170" s="59">
        <f t="shared" si="12"/>
        <v>767.45</v>
      </c>
      <c r="G170" s="59">
        <f t="shared" si="13"/>
        <v>475.75</v>
      </c>
      <c r="H170" s="59">
        <f t="shared" si="14"/>
        <v>291.7</v>
      </c>
      <c r="I170" s="58"/>
      <c r="K170" s="59"/>
      <c r="L170" s="59"/>
      <c r="M170" s="63">
        <v>265.48</v>
      </c>
      <c r="N170" s="59">
        <v>291.7</v>
      </c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63">
        <v>210.27</v>
      </c>
      <c r="AC170" s="59"/>
      <c r="AD170" s="59"/>
      <c r="AE170" s="59"/>
      <c r="AF170" s="63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65" t="s">
        <v>137</v>
      </c>
      <c r="AX170" s="59">
        <v>8</v>
      </c>
      <c r="AY170" s="58">
        <v>8</v>
      </c>
      <c r="AZ170" s="59">
        <v>16</v>
      </c>
    </row>
    <row r="171" spans="1:52" ht="24.9" customHeight="1">
      <c r="A171" s="58">
        <v>103</v>
      </c>
      <c r="B171" s="65" t="s">
        <v>167</v>
      </c>
      <c r="C171" s="64" t="s">
        <v>351</v>
      </c>
      <c r="D171" s="58" t="s">
        <v>187</v>
      </c>
      <c r="E171" s="66"/>
      <c r="F171" s="59">
        <f t="shared" si="12"/>
        <v>455.15</v>
      </c>
      <c r="G171" s="59">
        <f t="shared" si="13"/>
        <v>300.49</v>
      </c>
      <c r="H171" s="59">
        <f t="shared" si="14"/>
        <v>154.66</v>
      </c>
      <c r="I171" s="58"/>
      <c r="J171" s="59"/>
      <c r="K171" s="59"/>
      <c r="L171" s="59"/>
      <c r="M171" s="63">
        <v>213.39</v>
      </c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63">
        <v>87.1</v>
      </c>
      <c r="AC171" s="59">
        <v>154.66</v>
      </c>
      <c r="AD171" s="59"/>
      <c r="AE171" s="59"/>
      <c r="AF171" s="63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65" t="s">
        <v>171</v>
      </c>
      <c r="AX171" s="59">
        <v>2</v>
      </c>
      <c r="AY171" s="58">
        <v>2</v>
      </c>
      <c r="AZ171" s="59">
        <v>10</v>
      </c>
    </row>
    <row r="172" spans="1:52" ht="24.9" customHeight="1">
      <c r="A172" s="58">
        <v>131</v>
      </c>
      <c r="B172" s="59" t="s">
        <v>100</v>
      </c>
      <c r="C172" s="64" t="s">
        <v>352</v>
      </c>
      <c r="D172" s="58" t="s">
        <v>35</v>
      </c>
      <c r="E172" s="64"/>
      <c r="F172" s="59">
        <f t="shared" si="12"/>
        <v>2460.64</v>
      </c>
      <c r="G172" s="59">
        <f t="shared" si="13"/>
        <v>2228.04</v>
      </c>
      <c r="H172" s="59">
        <f t="shared" si="14"/>
        <v>232.6</v>
      </c>
      <c r="I172" s="58"/>
      <c r="J172" s="59"/>
      <c r="K172" s="59"/>
      <c r="L172" s="59"/>
      <c r="M172" s="59">
        <v>1897.84</v>
      </c>
      <c r="N172" s="59">
        <v>232.6</v>
      </c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>
        <v>101.8</v>
      </c>
      <c r="AC172" s="59"/>
      <c r="AD172" s="59"/>
      <c r="AE172" s="59"/>
      <c r="AF172" s="59">
        <v>228.4</v>
      </c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64" t="s">
        <v>75</v>
      </c>
      <c r="AX172" s="67">
        <v>18</v>
      </c>
      <c r="AY172" s="58">
        <v>9</v>
      </c>
      <c r="AZ172" s="58">
        <v>14</v>
      </c>
    </row>
    <row r="173" spans="1:52" ht="24.9" customHeight="1">
      <c r="A173" s="58">
        <v>132</v>
      </c>
      <c r="B173" s="64" t="s">
        <v>178</v>
      </c>
      <c r="C173" s="64" t="s">
        <v>353</v>
      </c>
      <c r="D173" s="58" t="s">
        <v>35</v>
      </c>
      <c r="E173" s="64"/>
      <c r="F173" s="59">
        <f t="shared" si="12"/>
        <v>5106.7299999999996</v>
      </c>
      <c r="G173" s="59">
        <f t="shared" si="13"/>
        <v>4678.6299999999992</v>
      </c>
      <c r="H173" s="59">
        <f t="shared" si="14"/>
        <v>428.1</v>
      </c>
      <c r="I173" s="58"/>
      <c r="J173" s="59"/>
      <c r="K173" s="59"/>
      <c r="L173" s="59"/>
      <c r="M173" s="59">
        <v>4075.23</v>
      </c>
      <c r="N173" s="59">
        <v>428.1</v>
      </c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>
        <v>141</v>
      </c>
      <c r="AC173" s="59"/>
      <c r="AD173" s="59"/>
      <c r="AE173" s="59"/>
      <c r="AF173" s="59">
        <v>462.4</v>
      </c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64" t="s">
        <v>281</v>
      </c>
      <c r="AX173" s="67">
        <v>25</v>
      </c>
      <c r="AY173" s="58">
        <v>26</v>
      </c>
      <c r="AZ173" s="58">
        <v>28</v>
      </c>
    </row>
    <row r="174" spans="1:52" ht="24.9" customHeight="1">
      <c r="A174" s="58">
        <v>72</v>
      </c>
      <c r="B174" s="58" t="s">
        <v>158</v>
      </c>
      <c r="C174" s="59" t="s">
        <v>354</v>
      </c>
      <c r="D174" s="58" t="s">
        <v>185</v>
      </c>
      <c r="E174" s="66"/>
      <c r="F174" s="59">
        <f t="shared" si="12"/>
        <v>384.54999999999995</v>
      </c>
      <c r="G174" s="59">
        <f t="shared" si="13"/>
        <v>384.54999999999995</v>
      </c>
      <c r="H174" s="59">
        <f t="shared" si="14"/>
        <v>0</v>
      </c>
      <c r="I174" s="58"/>
      <c r="J174" s="59"/>
      <c r="K174" s="59"/>
      <c r="L174" s="59"/>
      <c r="M174" s="63">
        <f>175.35+48.5</f>
        <v>223.85</v>
      </c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63">
        <v>160.69999999999999</v>
      </c>
      <c r="AC174" s="59"/>
      <c r="AD174" s="59"/>
      <c r="AE174" s="59"/>
      <c r="AF174" s="63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65" t="s">
        <v>110</v>
      </c>
      <c r="AX174" s="59">
        <v>6</v>
      </c>
      <c r="AY174" s="58"/>
      <c r="AZ174" s="59">
        <v>22</v>
      </c>
    </row>
    <row r="175" spans="1:52" ht="24.9" customHeight="1">
      <c r="A175" s="58">
        <v>71</v>
      </c>
      <c r="B175" s="58" t="s">
        <v>355</v>
      </c>
      <c r="C175" s="59" t="s">
        <v>356</v>
      </c>
      <c r="D175" s="58" t="s">
        <v>185</v>
      </c>
      <c r="E175" s="66"/>
      <c r="F175" s="59">
        <f t="shared" si="12"/>
        <v>729.47</v>
      </c>
      <c r="G175" s="59">
        <f t="shared" si="13"/>
        <v>729.47</v>
      </c>
      <c r="H175" s="59">
        <f t="shared" si="14"/>
        <v>0</v>
      </c>
      <c r="I175" s="58"/>
      <c r="J175" s="59"/>
      <c r="K175" s="59"/>
      <c r="L175" s="59"/>
      <c r="M175" s="63">
        <v>414.26</v>
      </c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63">
        <v>315.20999999999998</v>
      </c>
      <c r="AC175" s="59"/>
      <c r="AD175" s="59"/>
      <c r="AE175" s="59"/>
      <c r="AF175" s="63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65" t="s">
        <v>69</v>
      </c>
      <c r="AX175" s="59">
        <v>16</v>
      </c>
      <c r="AY175" s="58"/>
      <c r="AZ175" s="59">
        <v>20</v>
      </c>
    </row>
    <row r="176" spans="1:52" s="73" customFormat="1" ht="24.9" customHeight="1">
      <c r="A176" s="70"/>
      <c r="B176" s="71" t="s">
        <v>357</v>
      </c>
      <c r="C176" s="71"/>
      <c r="D176" s="70"/>
      <c r="E176" s="71"/>
      <c r="F176" s="72">
        <f>SUM(F5:F175)</f>
        <v>175644.44848800005</v>
      </c>
      <c r="G176" s="72">
        <f t="shared" ref="G176:AZ176" si="15">SUM(G5:G175)</f>
        <v>128426.21848800004</v>
      </c>
      <c r="H176" s="72">
        <f t="shared" si="15"/>
        <v>47218.23000000001</v>
      </c>
      <c r="I176" s="72">
        <f t="shared" si="15"/>
        <v>0</v>
      </c>
      <c r="J176" s="72">
        <f t="shared" si="15"/>
        <v>690.47</v>
      </c>
      <c r="K176" s="72">
        <f t="shared" si="15"/>
        <v>30.75</v>
      </c>
      <c r="L176" s="72">
        <f t="shared" si="15"/>
        <v>0</v>
      </c>
      <c r="M176" s="72">
        <f t="shared" si="15"/>
        <v>85130.88424900001</v>
      </c>
      <c r="N176" s="72">
        <f t="shared" si="15"/>
        <v>28813.5</v>
      </c>
      <c r="O176" s="72">
        <f t="shared" si="15"/>
        <v>0</v>
      </c>
      <c r="P176" s="72">
        <f t="shared" si="15"/>
        <v>811.79923900000006</v>
      </c>
      <c r="Q176" s="72">
        <f t="shared" si="15"/>
        <v>979.67</v>
      </c>
      <c r="R176" s="72">
        <f t="shared" si="15"/>
        <v>0</v>
      </c>
      <c r="S176" s="72">
        <f t="shared" si="15"/>
        <v>981.3</v>
      </c>
      <c r="T176" s="72">
        <f t="shared" si="15"/>
        <v>99.99</v>
      </c>
      <c r="U176" s="72">
        <f t="shared" si="15"/>
        <v>0</v>
      </c>
      <c r="V176" s="72">
        <f t="shared" si="15"/>
        <v>316.35000000000002</v>
      </c>
      <c r="W176" s="72">
        <f t="shared" si="15"/>
        <v>0</v>
      </c>
      <c r="X176" s="72">
        <f t="shared" si="15"/>
        <v>0</v>
      </c>
      <c r="Y176" s="72">
        <f t="shared" si="15"/>
        <v>479.49</v>
      </c>
      <c r="Z176" s="72">
        <f t="shared" si="15"/>
        <v>0</v>
      </c>
      <c r="AA176" s="72">
        <f t="shared" si="15"/>
        <v>0</v>
      </c>
      <c r="AB176" s="72">
        <f t="shared" si="15"/>
        <v>24633.524999999998</v>
      </c>
      <c r="AC176" s="72">
        <f t="shared" si="15"/>
        <v>13742.130000000003</v>
      </c>
      <c r="AD176" s="72">
        <f t="shared" si="15"/>
        <v>294.25</v>
      </c>
      <c r="AE176" s="72">
        <f t="shared" si="15"/>
        <v>0</v>
      </c>
      <c r="AF176" s="72">
        <f t="shared" si="15"/>
        <v>14522.129999999997</v>
      </c>
      <c r="AG176" s="72">
        <f t="shared" si="15"/>
        <v>3234.98</v>
      </c>
      <c r="AH176" s="72">
        <f t="shared" si="15"/>
        <v>0</v>
      </c>
      <c r="AI176" s="72">
        <f t="shared" si="15"/>
        <v>0</v>
      </c>
      <c r="AJ176" s="72">
        <f t="shared" si="15"/>
        <v>0</v>
      </c>
      <c r="AK176" s="72">
        <f t="shared" si="15"/>
        <v>0</v>
      </c>
      <c r="AL176" s="72">
        <f t="shared" si="15"/>
        <v>0</v>
      </c>
      <c r="AM176" s="72">
        <f t="shared" si="15"/>
        <v>0</v>
      </c>
      <c r="AN176" s="72">
        <f t="shared" si="15"/>
        <v>0</v>
      </c>
      <c r="AO176" s="72">
        <f t="shared" si="15"/>
        <v>0</v>
      </c>
      <c r="AP176" s="72">
        <f t="shared" si="15"/>
        <v>566.02</v>
      </c>
      <c r="AQ176" s="72">
        <f t="shared" si="15"/>
        <v>317.20999999999998</v>
      </c>
      <c r="AR176" s="72">
        <f t="shared" si="15"/>
        <v>0</v>
      </c>
      <c r="AS176" s="72">
        <f t="shared" si="15"/>
        <v>0</v>
      </c>
      <c r="AT176" s="72">
        <f t="shared" si="15"/>
        <v>0</v>
      </c>
      <c r="AU176" s="72">
        <f t="shared" si="15"/>
        <v>0</v>
      </c>
      <c r="AV176" s="72">
        <f t="shared" si="15"/>
        <v>0</v>
      </c>
      <c r="AW176" s="72">
        <f t="shared" si="15"/>
        <v>0</v>
      </c>
      <c r="AX176" s="72">
        <f t="shared" si="15"/>
        <v>3188</v>
      </c>
      <c r="AY176" s="72">
        <f t="shared" si="15"/>
        <v>2128</v>
      </c>
      <c r="AZ176" s="72">
        <f t="shared" si="15"/>
        <v>5636</v>
      </c>
    </row>
    <row r="177" spans="1:52" ht="24.9" customHeight="1">
      <c r="A177" s="58">
        <v>171</v>
      </c>
      <c r="B177" s="58" t="s">
        <v>358</v>
      </c>
      <c r="C177" s="58" t="s">
        <v>359</v>
      </c>
      <c r="D177" s="58" t="s">
        <v>35</v>
      </c>
      <c r="E177" s="61"/>
      <c r="F177" s="59">
        <f>SUM(G177:I177)</f>
        <v>2633.0409999999997</v>
      </c>
      <c r="G177" s="59">
        <f t="shared" ref="G177:G203" si="16">J177+M177+P177+S177+V177+Y177+AB177+AD177+AF177+AH177+AJ177+AL177+AN177+AP177+AR177+AT177+AV177</f>
        <v>2633.0409999999997</v>
      </c>
      <c r="H177" s="59">
        <f t="shared" ref="H177:H203" si="17">K177+N177+Q177+T177+W177+Z177+AC177+AG177+AI177+AK177+AM177+AO177+AQ177+AS177+AU177</f>
        <v>0</v>
      </c>
      <c r="I177" s="58"/>
      <c r="J177" s="59"/>
      <c r="K177" s="59"/>
      <c r="L177" s="59"/>
      <c r="M177" s="59">
        <v>1404</v>
      </c>
      <c r="N177" s="59"/>
      <c r="O177" s="59"/>
      <c r="P177" s="59"/>
      <c r="Q177" s="59"/>
      <c r="R177" s="59"/>
      <c r="S177" s="59">
        <v>322.2</v>
      </c>
      <c r="T177" s="59"/>
      <c r="U177" s="59"/>
      <c r="V177" s="59"/>
      <c r="W177" s="59"/>
      <c r="X177" s="59"/>
      <c r="Y177" s="59"/>
      <c r="Z177" s="59"/>
      <c r="AA177" s="59"/>
      <c r="AB177" s="59">
        <v>340.17700000000002</v>
      </c>
      <c r="AC177" s="59"/>
      <c r="AD177" s="59"/>
      <c r="AE177" s="59"/>
      <c r="AF177" s="59">
        <v>340.185</v>
      </c>
      <c r="AG177" s="59"/>
      <c r="AH177" s="59">
        <v>226.47900000000001</v>
      </c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8">
        <v>49</v>
      </c>
      <c r="AY177" s="58"/>
      <c r="AZ177" s="58">
        <v>87</v>
      </c>
    </row>
    <row r="178" spans="1:52" ht="24.9" customHeight="1">
      <c r="A178" s="58">
        <v>172</v>
      </c>
      <c r="B178" s="58" t="s">
        <v>360</v>
      </c>
      <c r="C178" s="58" t="s">
        <v>361</v>
      </c>
      <c r="D178" s="58" t="s">
        <v>35</v>
      </c>
      <c r="E178" s="61"/>
      <c r="F178" s="59">
        <f>SUM(G178:I178)</f>
        <v>2868.1200000000003</v>
      </c>
      <c r="G178" s="59">
        <f t="shared" si="16"/>
        <v>2868.1200000000003</v>
      </c>
      <c r="H178" s="59">
        <f t="shared" si="17"/>
        <v>0</v>
      </c>
      <c r="I178" s="58"/>
      <c r="J178" s="59"/>
      <c r="K178" s="59"/>
      <c r="L178" s="59"/>
      <c r="M178" s="59">
        <v>1654.91</v>
      </c>
      <c r="N178" s="59"/>
      <c r="O178" s="59"/>
      <c r="P178" s="59"/>
      <c r="Q178" s="59"/>
      <c r="R178" s="59"/>
      <c r="S178" s="59">
        <v>107.87</v>
      </c>
      <c r="T178" s="59"/>
      <c r="U178" s="59"/>
      <c r="V178" s="59">
        <v>31.13</v>
      </c>
      <c r="W178" s="59"/>
      <c r="X178" s="59"/>
      <c r="Y178" s="59"/>
      <c r="Z178" s="59"/>
      <c r="AA178" s="59"/>
      <c r="AB178" s="59">
        <v>413.99</v>
      </c>
      <c r="AC178" s="59"/>
      <c r="AD178" s="59"/>
      <c r="AE178" s="59"/>
      <c r="AF178" s="59"/>
      <c r="AG178" s="59"/>
      <c r="AH178" s="59"/>
      <c r="AI178" s="59"/>
      <c r="AJ178" s="59">
        <v>330.29</v>
      </c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>
        <v>329.93</v>
      </c>
      <c r="AW178" s="59"/>
      <c r="AX178" s="58">
        <v>49</v>
      </c>
      <c r="AY178" s="58">
        <v>0</v>
      </c>
      <c r="AZ178" s="58">
        <v>113</v>
      </c>
    </row>
    <row r="179" spans="1:52" ht="24.9" customHeight="1">
      <c r="A179" s="58">
        <v>173</v>
      </c>
      <c r="B179" s="58" t="s">
        <v>362</v>
      </c>
      <c r="C179" s="58" t="s">
        <v>363</v>
      </c>
      <c r="D179" s="58" t="s">
        <v>35</v>
      </c>
      <c r="E179" s="61"/>
      <c r="F179" s="59">
        <v>10325</v>
      </c>
      <c r="G179" s="59">
        <f t="shared" si="16"/>
        <v>10325</v>
      </c>
      <c r="H179" s="59">
        <f t="shared" si="17"/>
        <v>0</v>
      </c>
      <c r="I179" s="58"/>
      <c r="J179" s="59"/>
      <c r="K179" s="59"/>
      <c r="L179" s="59"/>
      <c r="M179" s="59">
        <v>2568</v>
      </c>
      <c r="N179" s="59"/>
      <c r="O179" s="59"/>
      <c r="P179" s="59">
        <v>1580</v>
      </c>
      <c r="Q179" s="59"/>
      <c r="R179" s="59"/>
      <c r="S179" s="59">
        <v>698</v>
      </c>
      <c r="T179" s="59"/>
      <c r="U179" s="59"/>
      <c r="V179" s="59">
        <v>891</v>
      </c>
      <c r="W179" s="59"/>
      <c r="X179" s="59"/>
      <c r="Y179" s="59">
        <v>256</v>
      </c>
      <c r="Z179" s="59"/>
      <c r="AA179" s="59"/>
      <c r="AB179" s="59">
        <v>968</v>
      </c>
      <c r="AC179" s="59"/>
      <c r="AD179" s="59"/>
      <c r="AE179" s="59"/>
      <c r="AF179" s="59">
        <v>2015</v>
      </c>
      <c r="AG179" s="59"/>
      <c r="AH179" s="59"/>
      <c r="AI179" s="59"/>
      <c r="AJ179" s="59">
        <v>1349</v>
      </c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8">
        <v>189</v>
      </c>
      <c r="AY179" s="58"/>
      <c r="AZ179" s="58">
        <v>374</v>
      </c>
    </row>
    <row r="180" spans="1:52" ht="24.9" customHeight="1">
      <c r="A180" s="58">
        <v>174</v>
      </c>
      <c r="B180" s="58" t="s">
        <v>364</v>
      </c>
      <c r="C180" s="58" t="s">
        <v>365</v>
      </c>
      <c r="D180" s="58" t="s">
        <v>86</v>
      </c>
      <c r="E180" s="58"/>
      <c r="F180" s="59">
        <f>SUM(G180:I180)</f>
        <v>9602.0289110000012</v>
      </c>
      <c r="G180" s="59">
        <f t="shared" si="16"/>
        <v>9602.0289110000012</v>
      </c>
      <c r="H180" s="59">
        <f t="shared" si="17"/>
        <v>0</v>
      </c>
      <c r="I180" s="58"/>
      <c r="J180" s="59"/>
      <c r="K180" s="59"/>
      <c r="L180" s="59"/>
      <c r="M180" s="59">
        <v>6087</v>
      </c>
      <c r="N180" s="59"/>
      <c r="O180" s="59"/>
      <c r="P180" s="59">
        <v>1748.51</v>
      </c>
      <c r="Q180" s="59"/>
      <c r="R180" s="59"/>
      <c r="S180" s="59">
        <v>200.8</v>
      </c>
      <c r="T180" s="59"/>
      <c r="U180" s="59"/>
      <c r="V180" s="59">
        <v>902.52</v>
      </c>
      <c r="W180" s="59"/>
      <c r="X180" s="59"/>
      <c r="Y180" s="59"/>
      <c r="Z180" s="59"/>
      <c r="AA180" s="59"/>
      <c r="AB180" s="59">
        <v>495.01716800000003</v>
      </c>
      <c r="AC180" s="59"/>
      <c r="AD180" s="59">
        <v>77.652932000000007</v>
      </c>
      <c r="AE180" s="59"/>
      <c r="AF180" s="59">
        <v>90.528811000000005</v>
      </c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8">
        <v>51</v>
      </c>
      <c r="AY180" s="58"/>
      <c r="AZ180" s="58">
        <v>124</v>
      </c>
    </row>
    <row r="181" spans="1:52" ht="24.9" customHeight="1">
      <c r="A181" s="58">
        <v>175</v>
      </c>
      <c r="B181" s="58" t="s">
        <v>366</v>
      </c>
      <c r="C181" s="58" t="s">
        <v>367</v>
      </c>
      <c r="D181" s="58" t="s">
        <v>86</v>
      </c>
      <c r="E181" s="58"/>
      <c r="F181" s="59">
        <f>SUM(G181:I181)</f>
        <v>3116</v>
      </c>
      <c r="G181" s="59">
        <f t="shared" si="16"/>
        <v>1807</v>
      </c>
      <c r="H181" s="59">
        <f t="shared" si="17"/>
        <v>1309</v>
      </c>
      <c r="I181" s="58"/>
      <c r="J181" s="59"/>
      <c r="K181" s="59"/>
      <c r="L181" s="59"/>
      <c r="M181" s="59">
        <v>1037</v>
      </c>
      <c r="N181" s="59">
        <v>1309</v>
      </c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>
        <v>420</v>
      </c>
      <c r="AC181" s="59"/>
      <c r="AD181" s="59"/>
      <c r="AE181" s="59"/>
      <c r="AF181" s="59"/>
      <c r="AG181" s="59"/>
      <c r="AH181" s="59"/>
      <c r="AI181" s="59"/>
      <c r="AJ181" s="59">
        <v>350</v>
      </c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8">
        <v>49</v>
      </c>
      <c r="AY181" s="58">
        <v>34</v>
      </c>
      <c r="AZ181" s="58">
        <v>106</v>
      </c>
    </row>
    <row r="182" spans="1:52" ht="24.9" customHeight="1">
      <c r="A182" s="58">
        <v>176</v>
      </c>
      <c r="B182" s="58" t="s">
        <v>368</v>
      </c>
      <c r="C182" s="58" t="s">
        <v>369</v>
      </c>
      <c r="D182" s="58" t="s">
        <v>35</v>
      </c>
      <c r="E182" s="61"/>
      <c r="F182" s="59">
        <f>SUM(G182:H182)</f>
        <v>3617.08</v>
      </c>
      <c r="G182" s="59">
        <f t="shared" si="16"/>
        <v>2412.2799999999997</v>
      </c>
      <c r="H182" s="59">
        <f t="shared" si="17"/>
        <v>1204.8</v>
      </c>
      <c r="I182" s="58"/>
      <c r="J182" s="59"/>
      <c r="K182" s="59"/>
      <c r="L182" s="59"/>
      <c r="M182" s="59">
        <v>1232.5899999999999</v>
      </c>
      <c r="N182" s="59">
        <v>1204.8</v>
      </c>
      <c r="O182" s="59"/>
      <c r="P182" s="59">
        <v>353.47</v>
      </c>
      <c r="Q182" s="59"/>
      <c r="R182" s="59"/>
      <c r="S182" s="59">
        <v>368.66</v>
      </c>
      <c r="T182" s="59"/>
      <c r="U182" s="59"/>
      <c r="V182" s="59">
        <v>324.14999999999998</v>
      </c>
      <c r="W182" s="59"/>
      <c r="X182" s="59"/>
      <c r="Y182" s="59"/>
      <c r="Z182" s="59"/>
      <c r="AA182" s="59"/>
      <c r="AB182" s="59">
        <v>133.41</v>
      </c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8">
        <v>45</v>
      </c>
      <c r="AY182" s="58">
        <v>43</v>
      </c>
      <c r="AZ182" s="58">
        <v>105</v>
      </c>
    </row>
    <row r="183" spans="1:52" ht="24.9" customHeight="1">
      <c r="A183" s="58">
        <v>177</v>
      </c>
      <c r="B183" s="58" t="s">
        <v>370</v>
      </c>
      <c r="C183" s="58" t="s">
        <v>371</v>
      </c>
      <c r="D183" s="58" t="s">
        <v>35</v>
      </c>
      <c r="E183" s="61"/>
      <c r="F183" s="59">
        <f t="shared" ref="F183:F190" si="18">SUM(G183:I183)</f>
        <v>638.27599999999995</v>
      </c>
      <c r="G183" s="59">
        <f t="shared" si="16"/>
        <v>638.27599999999995</v>
      </c>
      <c r="H183" s="59">
        <f t="shared" si="17"/>
        <v>0</v>
      </c>
      <c r="I183" s="58"/>
      <c r="J183" s="59">
        <v>8.3550000000000004</v>
      </c>
      <c r="K183" s="59"/>
      <c r="L183" s="59"/>
      <c r="M183" s="59">
        <v>246</v>
      </c>
      <c r="N183" s="59"/>
      <c r="O183" s="59"/>
      <c r="P183" s="59">
        <v>157.4</v>
      </c>
      <c r="Q183" s="59"/>
      <c r="R183" s="59"/>
      <c r="S183" s="59">
        <v>64.765000000000001</v>
      </c>
      <c r="T183" s="59"/>
      <c r="U183" s="59"/>
      <c r="V183" s="59">
        <v>31.956</v>
      </c>
      <c r="W183" s="59"/>
      <c r="X183" s="59"/>
      <c r="Y183" s="59">
        <v>103.617</v>
      </c>
      <c r="Z183" s="59"/>
      <c r="AA183" s="59"/>
      <c r="AB183" s="59">
        <v>26.183</v>
      </c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8">
        <v>17</v>
      </c>
      <c r="AY183" s="58"/>
      <c r="AZ183" s="58">
        <v>31</v>
      </c>
    </row>
    <row r="184" spans="1:52" ht="24.9" customHeight="1">
      <c r="A184" s="58">
        <v>178</v>
      </c>
      <c r="B184" s="58" t="s">
        <v>372</v>
      </c>
      <c r="C184" s="58" t="s">
        <v>373</v>
      </c>
      <c r="D184" s="58" t="s">
        <v>35</v>
      </c>
      <c r="E184" s="61"/>
      <c r="F184" s="59">
        <f t="shared" si="18"/>
        <v>1592</v>
      </c>
      <c r="G184" s="59">
        <f t="shared" si="16"/>
        <v>1168</v>
      </c>
      <c r="H184" s="59">
        <f t="shared" si="17"/>
        <v>424</v>
      </c>
      <c r="I184" s="58"/>
      <c r="J184" s="59"/>
      <c r="K184" s="59"/>
      <c r="L184" s="59"/>
      <c r="M184" s="59">
        <v>528</v>
      </c>
      <c r="N184" s="59">
        <v>424</v>
      </c>
      <c r="O184" s="59"/>
      <c r="P184" s="59">
        <v>640</v>
      </c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8">
        <v>20</v>
      </c>
      <c r="AY184" s="58">
        <v>21</v>
      </c>
      <c r="AZ184" s="58">
        <v>28</v>
      </c>
    </row>
    <row r="185" spans="1:52" ht="24.9" customHeight="1">
      <c r="A185" s="58">
        <v>179</v>
      </c>
      <c r="B185" s="58" t="s">
        <v>374</v>
      </c>
      <c r="C185" s="58" t="s">
        <v>375</v>
      </c>
      <c r="D185" s="58" t="s">
        <v>35</v>
      </c>
      <c r="E185" s="61"/>
      <c r="F185" s="59">
        <f t="shared" si="18"/>
        <v>5204.4449999999997</v>
      </c>
      <c r="G185" s="59">
        <f t="shared" si="16"/>
        <v>3466.4449999999997</v>
      </c>
      <c r="H185" s="59">
        <f t="shared" si="17"/>
        <v>1738</v>
      </c>
      <c r="I185" s="58"/>
      <c r="J185" s="59">
        <v>41.57</v>
      </c>
      <c r="K185" s="59"/>
      <c r="L185" s="59"/>
      <c r="M185" s="59">
        <v>1825</v>
      </c>
      <c r="N185" s="59">
        <v>1738</v>
      </c>
      <c r="O185" s="59"/>
      <c r="P185" s="59">
        <v>79</v>
      </c>
      <c r="Q185" s="59"/>
      <c r="R185" s="59"/>
      <c r="S185" s="59">
        <v>47.39</v>
      </c>
      <c r="T185" s="59"/>
      <c r="U185" s="59"/>
      <c r="V185" s="59">
        <v>8.4559999999999995</v>
      </c>
      <c r="W185" s="59"/>
      <c r="X185" s="59"/>
      <c r="Y185" s="59"/>
      <c r="Z185" s="59"/>
      <c r="AA185" s="59"/>
      <c r="AB185" s="59">
        <v>185.46</v>
      </c>
      <c r="AC185" s="59"/>
      <c r="AD185" s="59"/>
      <c r="AE185" s="59"/>
      <c r="AF185" s="59">
        <v>388.49</v>
      </c>
      <c r="AG185" s="59"/>
      <c r="AH185" s="59">
        <v>28.99</v>
      </c>
      <c r="AI185" s="59"/>
      <c r="AJ185" s="59">
        <v>533.21</v>
      </c>
      <c r="AK185" s="59"/>
      <c r="AL185" s="59"/>
      <c r="AM185" s="59"/>
      <c r="AN185" s="59">
        <v>328.87900000000002</v>
      </c>
      <c r="AO185" s="59"/>
      <c r="AP185" s="59"/>
      <c r="AQ185" s="59"/>
      <c r="AR185" s="59"/>
      <c r="AS185" s="59"/>
      <c r="AT185" s="59"/>
      <c r="AU185" s="59"/>
      <c r="AV185" s="59"/>
      <c r="AW185" s="59"/>
      <c r="AX185" s="58">
        <v>98</v>
      </c>
      <c r="AY185" s="58">
        <v>63</v>
      </c>
      <c r="AZ185" s="58">
        <v>198</v>
      </c>
    </row>
    <row r="186" spans="1:52" ht="24.9" customHeight="1">
      <c r="A186" s="58">
        <v>180</v>
      </c>
      <c r="B186" s="58" t="s">
        <v>376</v>
      </c>
      <c r="C186" s="58" t="s">
        <v>377</v>
      </c>
      <c r="D186" s="58" t="s">
        <v>86</v>
      </c>
      <c r="E186" s="58"/>
      <c r="F186" s="59">
        <f t="shared" si="18"/>
        <v>366.52502700000002</v>
      </c>
      <c r="G186" s="59">
        <f t="shared" si="16"/>
        <v>366.52502700000002</v>
      </c>
      <c r="H186" s="59">
        <f t="shared" si="17"/>
        <v>0</v>
      </c>
      <c r="I186" s="58"/>
      <c r="J186" s="59"/>
      <c r="K186" s="59"/>
      <c r="L186" s="59"/>
      <c r="M186" s="59">
        <v>191.38008199999999</v>
      </c>
      <c r="N186" s="59"/>
      <c r="O186" s="59"/>
      <c r="P186" s="59">
        <v>175.14494500000001</v>
      </c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8">
        <v>9</v>
      </c>
      <c r="AY186" s="58"/>
      <c r="AZ186" s="58">
        <v>11</v>
      </c>
    </row>
    <row r="187" spans="1:52" ht="24.9" customHeight="1">
      <c r="A187" s="58">
        <v>181</v>
      </c>
      <c r="B187" s="58" t="s">
        <v>275</v>
      </c>
      <c r="C187" s="58" t="s">
        <v>275</v>
      </c>
      <c r="D187" s="58" t="s">
        <v>86</v>
      </c>
      <c r="E187" s="58"/>
      <c r="F187" s="59">
        <f t="shared" si="18"/>
        <v>1365.9759949999998</v>
      </c>
      <c r="G187" s="59">
        <f t="shared" si="16"/>
        <v>834.52885399999991</v>
      </c>
      <c r="H187" s="59">
        <f t="shared" si="17"/>
        <v>531.44714099999999</v>
      </c>
      <c r="I187" s="58"/>
      <c r="J187" s="59"/>
      <c r="K187" s="59">
        <v>2.4471409999999998</v>
      </c>
      <c r="L187" s="59"/>
      <c r="M187" s="59">
        <v>322.81552299999998</v>
      </c>
      <c r="N187" s="59">
        <v>529</v>
      </c>
      <c r="O187" s="59"/>
      <c r="P187" s="59">
        <v>112</v>
      </c>
      <c r="Q187" s="59"/>
      <c r="R187" s="59"/>
      <c r="S187" s="59">
        <v>23.61</v>
      </c>
      <c r="T187" s="59"/>
      <c r="U187" s="59"/>
      <c r="V187" s="59">
        <v>154.91</v>
      </c>
      <c r="W187" s="59"/>
      <c r="X187" s="59"/>
      <c r="Y187" s="59"/>
      <c r="Z187" s="59"/>
      <c r="AA187" s="59"/>
      <c r="AB187" s="59">
        <v>221.193331</v>
      </c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8">
        <v>22</v>
      </c>
      <c r="AY187" s="58">
        <v>26</v>
      </c>
      <c r="AZ187" s="58">
        <v>41</v>
      </c>
    </row>
    <row r="188" spans="1:52" ht="24.9" customHeight="1">
      <c r="A188" s="58">
        <v>182</v>
      </c>
      <c r="B188" s="58" t="s">
        <v>378</v>
      </c>
      <c r="C188" s="58" t="s">
        <v>379</v>
      </c>
      <c r="D188" s="58" t="s">
        <v>35</v>
      </c>
      <c r="E188" s="61"/>
      <c r="F188" s="59">
        <f t="shared" si="18"/>
        <v>2956.1899999999996</v>
      </c>
      <c r="G188" s="59">
        <f t="shared" si="16"/>
        <v>2027.7399999999998</v>
      </c>
      <c r="H188" s="59">
        <f t="shared" si="17"/>
        <v>928.45</v>
      </c>
      <c r="I188" s="58"/>
      <c r="J188" s="59"/>
      <c r="K188" s="59"/>
      <c r="L188" s="59"/>
      <c r="M188" s="59">
        <v>650.66</v>
      </c>
      <c r="N188" s="59">
        <v>928.45</v>
      </c>
      <c r="O188" s="59"/>
      <c r="P188" s="59">
        <v>71.67</v>
      </c>
      <c r="Q188" s="59"/>
      <c r="R188" s="59"/>
      <c r="S188" s="59">
        <v>1079.3</v>
      </c>
      <c r="T188" s="59"/>
      <c r="U188" s="59"/>
      <c r="V188" s="59"/>
      <c r="W188" s="59"/>
      <c r="X188" s="59"/>
      <c r="Y188" s="59"/>
      <c r="Z188" s="59"/>
      <c r="AA188" s="59"/>
      <c r="AB188" s="59">
        <v>110.79</v>
      </c>
      <c r="AC188" s="59"/>
      <c r="AD188" s="59">
        <v>24.06</v>
      </c>
      <c r="AE188" s="59"/>
      <c r="AF188" s="59"/>
      <c r="AG188" s="59"/>
      <c r="AH188" s="59"/>
      <c r="AI188" s="59"/>
      <c r="AJ188" s="59"/>
      <c r="AK188" s="59"/>
      <c r="AL188" s="59"/>
      <c r="AM188" s="59"/>
      <c r="AN188" s="59">
        <v>37.01</v>
      </c>
      <c r="AO188" s="59"/>
      <c r="AP188" s="59">
        <v>54.25</v>
      </c>
      <c r="AQ188" s="59"/>
      <c r="AR188" s="59"/>
      <c r="AS188" s="59"/>
      <c r="AT188" s="59"/>
      <c r="AU188" s="59"/>
      <c r="AV188" s="59"/>
      <c r="AW188" s="59"/>
      <c r="AX188" s="58">
        <v>39</v>
      </c>
      <c r="AY188" s="58">
        <v>38</v>
      </c>
      <c r="AZ188" s="58">
        <v>86</v>
      </c>
    </row>
    <row r="189" spans="1:52" ht="24.9" customHeight="1">
      <c r="A189" s="58">
        <v>183</v>
      </c>
      <c r="B189" s="58" t="s">
        <v>277</v>
      </c>
      <c r="C189" s="58" t="s">
        <v>277</v>
      </c>
      <c r="D189" s="58" t="s">
        <v>86</v>
      </c>
      <c r="E189" s="58"/>
      <c r="F189" s="59">
        <f t="shared" si="18"/>
        <v>1998.0133309999997</v>
      </c>
      <c r="G189" s="59">
        <f t="shared" si="16"/>
        <v>1998.0133309999997</v>
      </c>
      <c r="H189" s="59">
        <f t="shared" si="17"/>
        <v>0</v>
      </c>
      <c r="I189" s="58"/>
      <c r="J189" s="59">
        <v>168.94694899999999</v>
      </c>
      <c r="K189" s="59"/>
      <c r="L189" s="59"/>
      <c r="M189" s="59">
        <v>713.1</v>
      </c>
      <c r="N189" s="59"/>
      <c r="O189" s="59"/>
      <c r="P189" s="59">
        <v>398.08538700000003</v>
      </c>
      <c r="Q189" s="59"/>
      <c r="R189" s="59"/>
      <c r="S189" s="59">
        <v>334.30153799999999</v>
      </c>
      <c r="T189" s="59"/>
      <c r="U189" s="59"/>
      <c r="V189" s="59">
        <v>326.63</v>
      </c>
      <c r="W189" s="59"/>
      <c r="X189" s="59"/>
      <c r="Y189" s="59"/>
      <c r="Z189" s="59"/>
      <c r="AA189" s="59"/>
      <c r="AB189" s="59"/>
      <c r="AC189" s="59"/>
      <c r="AD189" s="59">
        <v>6.7998419999999999</v>
      </c>
      <c r="AE189" s="59"/>
      <c r="AF189" s="59">
        <v>21.025304999999999</v>
      </c>
      <c r="AG189" s="59"/>
      <c r="AH189" s="59"/>
      <c r="AI189" s="59"/>
      <c r="AJ189" s="59">
        <v>10.985163999999999</v>
      </c>
      <c r="AK189" s="59"/>
      <c r="AL189" s="59"/>
      <c r="AM189" s="59"/>
      <c r="AN189" s="59"/>
      <c r="AO189" s="59"/>
      <c r="AP189" s="59">
        <v>18.139146</v>
      </c>
      <c r="AQ189" s="59"/>
      <c r="AR189" s="59"/>
      <c r="AS189" s="59"/>
      <c r="AT189" s="59"/>
      <c r="AU189" s="59"/>
      <c r="AV189" s="59"/>
      <c r="AW189" s="59"/>
      <c r="AX189" s="58">
        <v>45</v>
      </c>
      <c r="AY189" s="58">
        <v>49</v>
      </c>
      <c r="AZ189" s="58">
        <v>48</v>
      </c>
    </row>
    <row r="190" spans="1:52" ht="24.9" customHeight="1">
      <c r="A190" s="58">
        <v>184</v>
      </c>
      <c r="B190" s="58" t="s">
        <v>280</v>
      </c>
      <c r="C190" s="58" t="s">
        <v>380</v>
      </c>
      <c r="D190" s="58" t="s">
        <v>86</v>
      </c>
      <c r="E190" s="58"/>
      <c r="F190" s="59">
        <f t="shared" si="18"/>
        <v>1090.7681050000001</v>
      </c>
      <c r="G190" s="59">
        <f t="shared" si="16"/>
        <v>773.41</v>
      </c>
      <c r="H190" s="59">
        <f t="shared" si="17"/>
        <v>317.35810500000002</v>
      </c>
      <c r="I190" s="58"/>
      <c r="J190" s="59">
        <v>314.36</v>
      </c>
      <c r="K190" s="59"/>
      <c r="L190" s="59"/>
      <c r="M190" s="59">
        <v>181.28</v>
      </c>
      <c r="N190" s="59">
        <v>317.35810500000002</v>
      </c>
      <c r="O190" s="59"/>
      <c r="P190" s="59"/>
      <c r="Q190" s="59"/>
      <c r="R190" s="59"/>
      <c r="S190" s="59"/>
      <c r="T190" s="59"/>
      <c r="U190" s="59"/>
      <c r="V190" s="59">
        <v>25.61</v>
      </c>
      <c r="W190" s="59"/>
      <c r="X190" s="59"/>
      <c r="Y190" s="59"/>
      <c r="Z190" s="59"/>
      <c r="AA190" s="59"/>
      <c r="AB190" s="59">
        <v>231.16</v>
      </c>
      <c r="AC190" s="59"/>
      <c r="AD190" s="59"/>
      <c r="AE190" s="59"/>
      <c r="AF190" s="59">
        <v>21</v>
      </c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8">
        <v>14</v>
      </c>
      <c r="AY190" s="58">
        <v>11</v>
      </c>
      <c r="AZ190" s="58">
        <v>55</v>
      </c>
    </row>
    <row r="191" spans="1:52" ht="24.9" customHeight="1">
      <c r="A191" s="58">
        <v>185</v>
      </c>
      <c r="B191" s="58" t="s">
        <v>381</v>
      </c>
      <c r="C191" s="58" t="s">
        <v>382</v>
      </c>
      <c r="D191" s="58" t="s">
        <v>86</v>
      </c>
      <c r="E191" s="58"/>
      <c r="F191" s="59">
        <f>SUM(M191:AW191)</f>
        <v>480.29</v>
      </c>
      <c r="G191" s="59">
        <f t="shared" si="16"/>
        <v>357.29</v>
      </c>
      <c r="H191" s="59">
        <f t="shared" si="17"/>
        <v>123</v>
      </c>
      <c r="I191" s="58"/>
      <c r="J191" s="58"/>
      <c r="K191" s="58"/>
      <c r="L191" s="58"/>
      <c r="M191" s="58">
        <v>111.22</v>
      </c>
      <c r="N191" s="58">
        <v>123</v>
      </c>
      <c r="O191" s="58"/>
      <c r="P191" s="58"/>
      <c r="Q191" s="58"/>
      <c r="R191" s="58"/>
      <c r="S191" s="58"/>
      <c r="T191" s="58"/>
      <c r="U191" s="58"/>
      <c r="V191" s="58">
        <v>18.559999999999999</v>
      </c>
      <c r="W191" s="58"/>
      <c r="X191" s="58"/>
      <c r="Y191" s="58"/>
      <c r="Z191" s="58"/>
      <c r="AA191" s="58"/>
      <c r="AB191" s="58"/>
      <c r="AC191" s="58"/>
      <c r="AD191" s="58">
        <v>123.83</v>
      </c>
      <c r="AE191" s="58"/>
      <c r="AF191" s="58">
        <v>103.68</v>
      </c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>
        <v>9</v>
      </c>
      <c r="AY191" s="58">
        <v>5</v>
      </c>
      <c r="AZ191" s="58">
        <v>17</v>
      </c>
    </row>
    <row r="192" spans="1:52" ht="24.9" customHeight="1">
      <c r="A192" s="58">
        <v>186</v>
      </c>
      <c r="B192" s="58" t="s">
        <v>383</v>
      </c>
      <c r="C192" s="58" t="s">
        <v>384</v>
      </c>
      <c r="D192" s="58" t="s">
        <v>86</v>
      </c>
      <c r="E192" s="58"/>
      <c r="F192" s="59">
        <f>SUM(G192:I192)</f>
        <v>559.71771200000001</v>
      </c>
      <c r="G192" s="59">
        <f t="shared" si="16"/>
        <v>333.40235000000001</v>
      </c>
      <c r="H192" s="59">
        <f t="shared" si="17"/>
        <v>226.31536199999999</v>
      </c>
      <c r="I192" s="58"/>
      <c r="J192" s="59"/>
      <c r="K192" s="59"/>
      <c r="L192" s="59"/>
      <c r="M192" s="59"/>
      <c r="N192" s="59">
        <v>226.31536199999999</v>
      </c>
      <c r="O192" s="59"/>
      <c r="P192" s="59">
        <v>9.51</v>
      </c>
      <c r="Q192" s="59"/>
      <c r="R192" s="59"/>
      <c r="S192" s="59">
        <v>310.73</v>
      </c>
      <c r="T192" s="59"/>
      <c r="U192" s="59"/>
      <c r="V192" s="59"/>
      <c r="W192" s="59"/>
      <c r="X192" s="59"/>
      <c r="Y192" s="59"/>
      <c r="Z192" s="59"/>
      <c r="AA192" s="59"/>
      <c r="AB192" s="59">
        <v>13.16235</v>
      </c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8">
        <v>9</v>
      </c>
      <c r="AY192" s="58">
        <v>11</v>
      </c>
      <c r="AZ192" s="58">
        <v>20</v>
      </c>
    </row>
    <row r="193" spans="1:52" ht="24.9" customHeight="1">
      <c r="A193" s="58">
        <v>187</v>
      </c>
      <c r="B193" s="58" t="s">
        <v>385</v>
      </c>
      <c r="C193" s="58" t="s">
        <v>384</v>
      </c>
      <c r="D193" s="58" t="s">
        <v>86</v>
      </c>
      <c r="E193" s="58"/>
      <c r="F193" s="59">
        <f>SUM(G193)</f>
        <v>174.76</v>
      </c>
      <c r="G193" s="59">
        <f t="shared" si="16"/>
        <v>174.76</v>
      </c>
      <c r="H193" s="59">
        <f t="shared" si="17"/>
        <v>0</v>
      </c>
      <c r="I193" s="58"/>
      <c r="J193" s="59"/>
      <c r="K193" s="59"/>
      <c r="L193" s="59"/>
      <c r="M193" s="59">
        <v>39.28</v>
      </c>
      <c r="N193" s="59"/>
      <c r="O193" s="59"/>
      <c r="P193" s="59">
        <v>135.47999999999999</v>
      </c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8">
        <v>7</v>
      </c>
      <c r="AY193" s="58">
        <v>12</v>
      </c>
      <c r="AZ193" s="58"/>
    </row>
    <row r="194" spans="1:52" ht="24.9" customHeight="1">
      <c r="A194" s="58">
        <v>188</v>
      </c>
      <c r="B194" s="58" t="s">
        <v>386</v>
      </c>
      <c r="C194" s="58" t="s">
        <v>387</v>
      </c>
      <c r="D194" s="58" t="s">
        <v>86</v>
      </c>
      <c r="E194" s="58"/>
      <c r="F194" s="59">
        <v>350</v>
      </c>
      <c r="G194" s="59">
        <f t="shared" si="16"/>
        <v>350</v>
      </c>
      <c r="H194" s="59">
        <f t="shared" si="17"/>
        <v>0</v>
      </c>
      <c r="I194" s="58"/>
      <c r="J194" s="58"/>
      <c r="K194" s="58"/>
      <c r="L194" s="58"/>
      <c r="M194" s="58">
        <v>350</v>
      </c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>
        <v>6</v>
      </c>
      <c r="AY194" s="58"/>
      <c r="AZ194" s="58">
        <v>4</v>
      </c>
    </row>
    <row r="195" spans="1:52" ht="24.9" customHeight="1">
      <c r="A195" s="58">
        <v>189</v>
      </c>
      <c r="B195" s="58" t="s">
        <v>388</v>
      </c>
      <c r="C195" s="58" t="s">
        <v>371</v>
      </c>
      <c r="D195" s="58" t="s">
        <v>86</v>
      </c>
      <c r="E195" s="58"/>
      <c r="F195" s="59">
        <f>SUM(M195:AW195)</f>
        <v>1371.9700000000003</v>
      </c>
      <c r="G195" s="59">
        <f t="shared" si="16"/>
        <v>816.65000000000009</v>
      </c>
      <c r="H195" s="59">
        <f t="shared" si="17"/>
        <v>555.32000000000005</v>
      </c>
      <c r="I195" s="58"/>
      <c r="J195" s="58"/>
      <c r="K195" s="58"/>
      <c r="L195" s="58"/>
      <c r="M195" s="58">
        <v>251.91</v>
      </c>
      <c r="N195" s="58">
        <v>555.32000000000005</v>
      </c>
      <c r="O195" s="58"/>
      <c r="P195" s="58">
        <v>161.93</v>
      </c>
      <c r="Q195" s="58"/>
      <c r="R195" s="58"/>
      <c r="S195" s="58">
        <v>216.12</v>
      </c>
      <c r="T195" s="58"/>
      <c r="U195" s="58"/>
      <c r="V195" s="58">
        <v>93.95</v>
      </c>
      <c r="W195" s="58"/>
      <c r="X195" s="58"/>
      <c r="Y195" s="58"/>
      <c r="Z195" s="58"/>
      <c r="AA195" s="58"/>
      <c r="AB195" s="58">
        <v>92.74</v>
      </c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>
        <v>26</v>
      </c>
      <c r="AY195" s="58">
        <v>23</v>
      </c>
      <c r="AZ195" s="58">
        <v>37</v>
      </c>
    </row>
    <row r="196" spans="1:52" ht="24.9" customHeight="1">
      <c r="A196" s="58">
        <v>190</v>
      </c>
      <c r="B196" s="60" t="s">
        <v>389</v>
      </c>
      <c r="C196" s="58" t="s">
        <v>390</v>
      </c>
      <c r="D196" s="58" t="s">
        <v>86</v>
      </c>
      <c r="E196" s="58"/>
      <c r="F196" s="59">
        <v>180</v>
      </c>
      <c r="G196" s="59">
        <f t="shared" si="16"/>
        <v>180</v>
      </c>
      <c r="H196" s="59">
        <f t="shared" si="17"/>
        <v>0</v>
      </c>
      <c r="I196" s="58"/>
      <c r="J196" s="58"/>
      <c r="K196" s="58"/>
      <c r="L196" s="58"/>
      <c r="M196" s="58">
        <v>180</v>
      </c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>
        <v>6</v>
      </c>
      <c r="AY196" s="58"/>
      <c r="AZ196" s="58">
        <v>12</v>
      </c>
    </row>
    <row r="197" spans="1:52" ht="24.9" customHeight="1">
      <c r="A197" s="58">
        <v>191</v>
      </c>
      <c r="B197" s="58" t="s">
        <v>391</v>
      </c>
      <c r="C197" s="58" t="s">
        <v>392</v>
      </c>
      <c r="D197" s="58" t="s">
        <v>35</v>
      </c>
      <c r="E197" s="58"/>
      <c r="F197" s="59">
        <f t="shared" ref="F197:F203" si="19">SUM(G197:I197)</f>
        <v>4308.34</v>
      </c>
      <c r="G197" s="59">
        <f t="shared" si="16"/>
        <v>3614.4</v>
      </c>
      <c r="H197" s="59">
        <f t="shared" si="17"/>
        <v>693.94</v>
      </c>
      <c r="I197" s="58"/>
      <c r="J197" s="58">
        <v>1721.81</v>
      </c>
      <c r="K197" s="58"/>
      <c r="L197" s="58"/>
      <c r="M197" s="58">
        <v>410.43</v>
      </c>
      <c r="N197" s="58">
        <v>693.94</v>
      </c>
      <c r="O197" s="58"/>
      <c r="P197" s="58"/>
      <c r="Q197" s="58"/>
      <c r="R197" s="58"/>
      <c r="S197" s="58"/>
      <c r="T197" s="58"/>
      <c r="U197" s="58"/>
      <c r="V197" s="58">
        <v>609.09</v>
      </c>
      <c r="W197" s="58"/>
      <c r="X197" s="58"/>
      <c r="Y197" s="58"/>
      <c r="Z197" s="58"/>
      <c r="AA197" s="58"/>
      <c r="AB197" s="58">
        <v>550.82000000000005</v>
      </c>
      <c r="AC197" s="58"/>
      <c r="AD197" s="58"/>
      <c r="AE197" s="58"/>
      <c r="AF197" s="58">
        <v>322.25</v>
      </c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>
        <v>50</v>
      </c>
      <c r="AY197" s="58">
        <v>41</v>
      </c>
      <c r="AZ197" s="58">
        <v>132</v>
      </c>
    </row>
    <row r="198" spans="1:52" ht="24.9" customHeight="1">
      <c r="A198" s="58">
        <v>192</v>
      </c>
      <c r="B198" s="58" t="s">
        <v>393</v>
      </c>
      <c r="C198" s="58" t="s">
        <v>394</v>
      </c>
      <c r="D198" s="58" t="s">
        <v>35</v>
      </c>
      <c r="E198" s="58"/>
      <c r="F198" s="59">
        <f t="shared" si="19"/>
        <v>761.09999999999991</v>
      </c>
      <c r="G198" s="59">
        <f t="shared" si="16"/>
        <v>745.63999999999987</v>
      </c>
      <c r="H198" s="59">
        <f t="shared" si="17"/>
        <v>15.46</v>
      </c>
      <c r="I198" s="58"/>
      <c r="J198" s="58"/>
      <c r="K198" s="58"/>
      <c r="L198" s="58"/>
      <c r="M198" s="58">
        <v>264.68</v>
      </c>
      <c r="N198" s="58">
        <v>15.46</v>
      </c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>
        <f>25.49+6.29+23.61+6.4+70.15+37.76+17.86+8.04+15.67+33.72+6.67+30.52+27.25+32.7+30.27+18.73+30.52+30.32+13.52+15.47</f>
        <v>480.95999999999992</v>
      </c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>
        <v>20</v>
      </c>
      <c r="AY198" s="58">
        <v>2</v>
      </c>
      <c r="AZ198" s="58">
        <v>33</v>
      </c>
    </row>
    <row r="199" spans="1:52" ht="24.9" customHeight="1">
      <c r="A199" s="58">
        <v>193</v>
      </c>
      <c r="B199" s="58" t="s">
        <v>395</v>
      </c>
      <c r="C199" s="58" t="s">
        <v>396</v>
      </c>
      <c r="D199" s="58" t="s">
        <v>35</v>
      </c>
      <c r="E199" s="58"/>
      <c r="F199" s="59">
        <f t="shared" si="19"/>
        <v>1489.87</v>
      </c>
      <c r="G199" s="59">
        <f t="shared" si="16"/>
        <v>1489.87</v>
      </c>
      <c r="H199" s="59">
        <f t="shared" si="17"/>
        <v>0</v>
      </c>
      <c r="I199" s="58"/>
      <c r="J199" s="58">
        <v>10.76</v>
      </c>
      <c r="K199" s="58"/>
      <c r="L199" s="58"/>
      <c r="M199" s="58">
        <v>1404.78</v>
      </c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>
        <v>74.33</v>
      </c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>
        <v>25</v>
      </c>
      <c r="AY199" s="58"/>
      <c r="AZ199" s="58">
        <v>47</v>
      </c>
    </row>
    <row r="200" spans="1:52" ht="24.9" customHeight="1">
      <c r="A200" s="58">
        <v>194</v>
      </c>
      <c r="B200" s="58" t="s">
        <v>397</v>
      </c>
      <c r="C200" s="58" t="s">
        <v>398</v>
      </c>
      <c r="D200" s="58" t="s">
        <v>185</v>
      </c>
      <c r="E200" s="61"/>
      <c r="F200" s="59">
        <f t="shared" si="19"/>
        <v>329.03</v>
      </c>
      <c r="G200" s="59">
        <f t="shared" si="16"/>
        <v>329.03</v>
      </c>
      <c r="H200" s="59">
        <f t="shared" si="17"/>
        <v>0</v>
      </c>
      <c r="I200" s="58"/>
      <c r="J200" s="59">
        <v>84.03</v>
      </c>
      <c r="K200" s="59"/>
      <c r="L200" s="59"/>
      <c r="M200" s="59"/>
      <c r="N200" s="59"/>
      <c r="O200" s="59"/>
      <c r="P200" s="59"/>
      <c r="Q200" s="59"/>
      <c r="R200" s="59"/>
      <c r="S200" s="59">
        <v>245</v>
      </c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8">
        <v>12</v>
      </c>
      <c r="AY200" s="58"/>
      <c r="AZ200" s="58">
        <v>19</v>
      </c>
    </row>
    <row r="201" spans="1:52" ht="24.9" customHeight="1">
      <c r="A201" s="58">
        <v>195</v>
      </c>
      <c r="B201" s="58" t="s">
        <v>399</v>
      </c>
      <c r="C201" s="58" t="s">
        <v>400</v>
      </c>
      <c r="D201" s="58" t="s">
        <v>35</v>
      </c>
      <c r="E201" s="61"/>
      <c r="F201" s="59">
        <f t="shared" si="19"/>
        <v>1905.56</v>
      </c>
      <c r="G201" s="59">
        <f t="shared" si="16"/>
        <v>1366.78</v>
      </c>
      <c r="H201" s="59">
        <f t="shared" si="17"/>
        <v>538.78</v>
      </c>
      <c r="I201" s="58"/>
      <c r="J201" s="59">
        <v>53.46</v>
      </c>
      <c r="K201" s="59"/>
      <c r="L201" s="59"/>
      <c r="M201" s="59">
        <v>496.96</v>
      </c>
      <c r="N201" s="59">
        <v>538.78</v>
      </c>
      <c r="O201" s="59"/>
      <c r="P201" s="59">
        <v>41.67</v>
      </c>
      <c r="Q201" s="59"/>
      <c r="R201" s="59"/>
      <c r="S201" s="59">
        <v>207.97</v>
      </c>
      <c r="T201" s="59"/>
      <c r="U201" s="59"/>
      <c r="V201" s="59">
        <v>127.49</v>
      </c>
      <c r="W201" s="59"/>
      <c r="X201" s="59"/>
      <c r="Y201" s="59">
        <v>187.57</v>
      </c>
      <c r="Z201" s="59"/>
      <c r="AA201" s="59"/>
      <c r="AB201" s="59">
        <v>33.950000000000003</v>
      </c>
      <c r="AC201" s="59"/>
      <c r="AD201" s="59"/>
      <c r="AE201" s="59"/>
      <c r="AF201" s="59">
        <v>217.71</v>
      </c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8">
        <v>41</v>
      </c>
      <c r="AY201" s="58">
        <v>22</v>
      </c>
      <c r="AZ201" s="58">
        <v>52</v>
      </c>
    </row>
    <row r="202" spans="1:52" ht="24.9" customHeight="1">
      <c r="A202" s="58">
        <v>196</v>
      </c>
      <c r="B202" s="58" t="s">
        <v>401</v>
      </c>
      <c r="C202" s="58" t="s">
        <v>402</v>
      </c>
      <c r="D202" s="58" t="s">
        <v>35</v>
      </c>
      <c r="E202" s="61"/>
      <c r="F202" s="59">
        <f t="shared" si="19"/>
        <v>641.63000000000011</v>
      </c>
      <c r="G202" s="59">
        <f t="shared" si="16"/>
        <v>422.95000000000005</v>
      </c>
      <c r="H202" s="59">
        <f t="shared" si="17"/>
        <v>218.68</v>
      </c>
      <c r="I202" s="58"/>
      <c r="J202" s="59"/>
      <c r="K202" s="59"/>
      <c r="L202" s="59"/>
      <c r="M202" s="59">
        <v>163.84</v>
      </c>
      <c r="N202" s="59">
        <v>218.68</v>
      </c>
      <c r="O202" s="59"/>
      <c r="P202" s="59">
        <v>259.11</v>
      </c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8">
        <v>9</v>
      </c>
      <c r="AY202" s="58">
        <v>7</v>
      </c>
      <c r="AZ202" s="58">
        <v>25</v>
      </c>
    </row>
    <row r="203" spans="1:52" ht="24.9" customHeight="1">
      <c r="A203" s="58">
        <v>209</v>
      </c>
      <c r="B203" s="58" t="s">
        <v>403</v>
      </c>
      <c r="C203" s="58" t="s">
        <v>404</v>
      </c>
      <c r="D203" s="58" t="s">
        <v>35</v>
      </c>
      <c r="E203" s="61"/>
      <c r="F203" s="59">
        <f t="shared" si="19"/>
        <v>3235.0499999999993</v>
      </c>
      <c r="G203" s="59">
        <f t="shared" si="16"/>
        <v>2869.0299999999993</v>
      </c>
      <c r="H203" s="59">
        <f t="shared" si="17"/>
        <v>366.02</v>
      </c>
      <c r="I203" s="58"/>
      <c r="J203" s="59">
        <v>44.42</v>
      </c>
      <c r="K203" s="59"/>
      <c r="L203" s="59"/>
      <c r="M203" s="59">
        <v>722.54</v>
      </c>
      <c r="N203" s="59"/>
      <c r="O203" s="59"/>
      <c r="P203" s="59">
        <v>8.75</v>
      </c>
      <c r="Q203" s="59"/>
      <c r="R203" s="59"/>
      <c r="S203" s="59">
        <v>686.49</v>
      </c>
      <c r="T203" s="59">
        <v>366.02</v>
      </c>
      <c r="U203" s="59"/>
      <c r="V203" s="59">
        <v>333.6</v>
      </c>
      <c r="W203" s="59"/>
      <c r="X203" s="59"/>
      <c r="Y203" s="59">
        <v>311.77</v>
      </c>
      <c r="Z203" s="59"/>
      <c r="AA203" s="59"/>
      <c r="AB203" s="59">
        <v>525.99</v>
      </c>
      <c r="AC203" s="59"/>
      <c r="AD203" s="59">
        <v>235.47</v>
      </c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8">
        <v>88</v>
      </c>
      <c r="AY203" s="58">
        <v>11</v>
      </c>
      <c r="AZ203" s="58">
        <v>117</v>
      </c>
    </row>
    <row r="204" spans="1:52" s="73" customFormat="1" ht="24.9" customHeight="1">
      <c r="A204" s="70"/>
      <c r="B204" s="70" t="s">
        <v>405</v>
      </c>
      <c r="C204" s="70"/>
      <c r="D204" s="70"/>
      <c r="E204" s="74"/>
      <c r="F204" s="72">
        <f>SUM(F177:F203)</f>
        <v>63160.781081000008</v>
      </c>
      <c r="G204" s="72">
        <f t="shared" ref="G204:AZ204" si="20">SUM(G177:G203)</f>
        <v>53970.210472999999</v>
      </c>
      <c r="H204" s="72">
        <f t="shared" si="20"/>
        <v>9190.570608</v>
      </c>
      <c r="I204" s="72">
        <f t="shared" si="20"/>
        <v>0</v>
      </c>
      <c r="J204" s="72">
        <f t="shared" si="20"/>
        <v>2447.7119490000005</v>
      </c>
      <c r="K204" s="72">
        <f t="shared" si="20"/>
        <v>2.4471409999999998</v>
      </c>
      <c r="L204" s="72">
        <f t="shared" si="20"/>
        <v>0</v>
      </c>
      <c r="M204" s="72">
        <f t="shared" si="20"/>
        <v>23037.375604999997</v>
      </c>
      <c r="N204" s="72">
        <f t="shared" si="20"/>
        <v>8822.1034670000008</v>
      </c>
      <c r="O204" s="72">
        <f t="shared" si="20"/>
        <v>0</v>
      </c>
      <c r="P204" s="72">
        <f t="shared" si="20"/>
        <v>5931.730332000001</v>
      </c>
      <c r="Q204" s="72">
        <f t="shared" si="20"/>
        <v>0</v>
      </c>
      <c r="R204" s="72">
        <f t="shared" si="20"/>
        <v>0</v>
      </c>
      <c r="S204" s="72">
        <f t="shared" si="20"/>
        <v>4913.2065380000004</v>
      </c>
      <c r="T204" s="72">
        <f t="shared" si="20"/>
        <v>366.02</v>
      </c>
      <c r="U204" s="72">
        <f t="shared" si="20"/>
        <v>0</v>
      </c>
      <c r="V204" s="72">
        <f t="shared" si="20"/>
        <v>3879.0520000000001</v>
      </c>
      <c r="W204" s="72">
        <f t="shared" si="20"/>
        <v>0</v>
      </c>
      <c r="X204" s="72">
        <f t="shared" si="20"/>
        <v>0</v>
      </c>
      <c r="Y204" s="72">
        <f t="shared" si="20"/>
        <v>858.95699999999999</v>
      </c>
      <c r="Z204" s="72">
        <f t="shared" si="20"/>
        <v>0</v>
      </c>
      <c r="AA204" s="72">
        <f t="shared" si="20"/>
        <v>0</v>
      </c>
      <c r="AB204" s="72">
        <f t="shared" si="20"/>
        <v>5317.3328489999985</v>
      </c>
      <c r="AC204" s="72">
        <f t="shared" si="20"/>
        <v>0</v>
      </c>
      <c r="AD204" s="72">
        <f t="shared" si="20"/>
        <v>467.81277399999999</v>
      </c>
      <c r="AE204" s="72">
        <f t="shared" si="20"/>
        <v>0</v>
      </c>
      <c r="AF204" s="72">
        <f t="shared" si="20"/>
        <v>3519.8691160000003</v>
      </c>
      <c r="AG204" s="72">
        <f t="shared" si="20"/>
        <v>0</v>
      </c>
      <c r="AH204" s="72">
        <f t="shared" si="20"/>
        <v>255.46900000000002</v>
      </c>
      <c r="AI204" s="72">
        <f t="shared" si="20"/>
        <v>0</v>
      </c>
      <c r="AJ204" s="72">
        <f t="shared" si="20"/>
        <v>2573.4851640000002</v>
      </c>
      <c r="AK204" s="72">
        <f t="shared" si="20"/>
        <v>0</v>
      </c>
      <c r="AL204" s="72">
        <f t="shared" si="20"/>
        <v>0</v>
      </c>
      <c r="AM204" s="72">
        <f t="shared" si="20"/>
        <v>0</v>
      </c>
      <c r="AN204" s="72">
        <f t="shared" si="20"/>
        <v>365.88900000000001</v>
      </c>
      <c r="AO204" s="72">
        <f t="shared" si="20"/>
        <v>0</v>
      </c>
      <c r="AP204" s="72">
        <f t="shared" si="20"/>
        <v>72.389145999999997</v>
      </c>
      <c r="AQ204" s="72">
        <f t="shared" si="20"/>
        <v>0</v>
      </c>
      <c r="AR204" s="72">
        <f t="shared" si="20"/>
        <v>0</v>
      </c>
      <c r="AS204" s="72">
        <f t="shared" si="20"/>
        <v>0</v>
      </c>
      <c r="AT204" s="72">
        <f t="shared" si="20"/>
        <v>0</v>
      </c>
      <c r="AU204" s="72">
        <f t="shared" si="20"/>
        <v>0</v>
      </c>
      <c r="AV204" s="72">
        <f t="shared" si="20"/>
        <v>329.93</v>
      </c>
      <c r="AW204" s="72">
        <f t="shared" si="20"/>
        <v>0</v>
      </c>
      <c r="AX204" s="72">
        <f t="shared" si="20"/>
        <v>1004</v>
      </c>
      <c r="AY204" s="72">
        <f t="shared" si="20"/>
        <v>419</v>
      </c>
      <c r="AZ204" s="72">
        <f t="shared" si="20"/>
        <v>1922</v>
      </c>
    </row>
    <row r="205" spans="1:52" ht="24.9" customHeight="1">
      <c r="A205" s="58">
        <v>197</v>
      </c>
      <c r="B205" s="58" t="s">
        <v>406</v>
      </c>
      <c r="C205" s="58" t="s">
        <v>407</v>
      </c>
      <c r="D205" s="58" t="s">
        <v>35</v>
      </c>
      <c r="E205" s="61"/>
      <c r="F205" s="59">
        <f t="shared" ref="F205:F226" si="21">SUM(G205:I205)</f>
        <v>2990.82</v>
      </c>
      <c r="G205" s="59">
        <f t="shared" ref="G205:G226" si="22">J205+M205+P205+S205+V205+Y205+AB205+AD205+AF205+AH205+AJ205+AL205+AN205+AP205+AR205+AT205+AV205</f>
        <v>1798.95</v>
      </c>
      <c r="H205" s="59">
        <f t="shared" ref="H205:H226" si="23">K205+N205+Q205+T205+W205+Z205+AC205+AG205+AI205+AK205+AM205+AO205+AQ205+AS205+AU205</f>
        <v>1191.8700000000001</v>
      </c>
      <c r="I205" s="58"/>
      <c r="J205" s="59">
        <v>127.49</v>
      </c>
      <c r="K205" s="59"/>
      <c r="L205" s="59"/>
      <c r="M205" s="59">
        <v>541.74</v>
      </c>
      <c r="N205" s="59">
        <v>569.57000000000005</v>
      </c>
      <c r="O205" s="59"/>
      <c r="P205" s="59"/>
      <c r="Q205" s="59">
        <v>253.96</v>
      </c>
      <c r="R205" s="59"/>
      <c r="S205" s="59">
        <v>49.5</v>
      </c>
      <c r="T205" s="59">
        <v>368.34</v>
      </c>
      <c r="U205" s="59"/>
      <c r="V205" s="59">
        <v>241.25</v>
      </c>
      <c r="W205" s="59"/>
      <c r="X205" s="59"/>
      <c r="Y205" s="59">
        <v>202.87</v>
      </c>
      <c r="Z205" s="59"/>
      <c r="AA205" s="59"/>
      <c r="AB205" s="59">
        <v>419.86</v>
      </c>
      <c r="AC205" s="59"/>
      <c r="AD205" s="59">
        <v>216.24</v>
      </c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8">
        <v>41</v>
      </c>
      <c r="AY205" s="58">
        <v>39</v>
      </c>
      <c r="AZ205" s="58">
        <v>94</v>
      </c>
    </row>
    <row r="206" spans="1:52" ht="24.9" customHeight="1">
      <c r="A206" s="58">
        <v>198</v>
      </c>
      <c r="B206" s="58" t="s">
        <v>364</v>
      </c>
      <c r="C206" s="58" t="s">
        <v>408</v>
      </c>
      <c r="D206" s="58" t="s">
        <v>86</v>
      </c>
      <c r="E206" s="58"/>
      <c r="F206" s="59">
        <f t="shared" si="21"/>
        <v>9119.34</v>
      </c>
      <c r="G206" s="59">
        <f t="shared" si="22"/>
        <v>6655.41</v>
      </c>
      <c r="H206" s="59">
        <f t="shared" si="23"/>
        <v>2463.9299999999998</v>
      </c>
      <c r="I206" s="58"/>
      <c r="J206" s="59"/>
      <c r="K206" s="59"/>
      <c r="L206" s="59"/>
      <c r="M206" s="59">
        <v>1884.31</v>
      </c>
      <c r="N206" s="59">
        <v>2089.52</v>
      </c>
      <c r="O206" s="59"/>
      <c r="P206" s="59"/>
      <c r="Q206" s="59"/>
      <c r="R206" s="59"/>
      <c r="S206" s="59">
        <v>538.33000000000004</v>
      </c>
      <c r="T206" s="59"/>
      <c r="U206" s="59"/>
      <c r="V206" s="59">
        <v>611.79</v>
      </c>
      <c r="W206" s="59">
        <v>374.41</v>
      </c>
      <c r="X206" s="59"/>
      <c r="Y206" s="59">
        <v>374.26</v>
      </c>
      <c r="Z206" s="59"/>
      <c r="AA206" s="59"/>
      <c r="AB206" s="59">
        <v>726.52</v>
      </c>
      <c r="AC206" s="59"/>
      <c r="AD206" s="59">
        <v>499.6</v>
      </c>
      <c r="AE206" s="59"/>
      <c r="AF206" s="59">
        <v>546.33000000000004</v>
      </c>
      <c r="AG206" s="59"/>
      <c r="AH206" s="59">
        <v>378.6</v>
      </c>
      <c r="AI206" s="59"/>
      <c r="AJ206" s="59">
        <v>631.21</v>
      </c>
      <c r="AK206" s="59"/>
      <c r="AL206" s="59"/>
      <c r="AM206" s="59"/>
      <c r="AN206" s="59">
        <v>336.12</v>
      </c>
      <c r="AO206" s="59"/>
      <c r="AP206" s="59">
        <v>128.34</v>
      </c>
      <c r="AQ206" s="59"/>
      <c r="AR206" s="59"/>
      <c r="AS206" s="59"/>
      <c r="AT206" s="59"/>
      <c r="AU206" s="59"/>
      <c r="AV206" s="59"/>
      <c r="AW206" s="59"/>
      <c r="AX206" s="58">
        <v>237</v>
      </c>
      <c r="AY206" s="58">
        <v>92</v>
      </c>
      <c r="AZ206" s="58">
        <v>231</v>
      </c>
    </row>
    <row r="207" spans="1:52" ht="24.9" customHeight="1">
      <c r="A207" s="58">
        <v>199</v>
      </c>
      <c r="B207" s="58" t="s">
        <v>409</v>
      </c>
      <c r="C207" s="58" t="s">
        <v>410</v>
      </c>
      <c r="D207" s="58" t="s">
        <v>86</v>
      </c>
      <c r="E207" s="58"/>
      <c r="F207" s="59">
        <f t="shared" si="21"/>
        <v>3324.88</v>
      </c>
      <c r="G207" s="59">
        <f t="shared" si="22"/>
        <v>2193.37</v>
      </c>
      <c r="H207" s="59">
        <f t="shared" si="23"/>
        <v>1131.51</v>
      </c>
      <c r="I207" s="58"/>
      <c r="J207" s="59"/>
      <c r="K207" s="59"/>
      <c r="L207" s="59"/>
      <c r="M207" s="59">
        <v>1084.1600000000001</v>
      </c>
      <c r="N207" s="59">
        <v>1131.51</v>
      </c>
      <c r="O207" s="59"/>
      <c r="P207" s="59"/>
      <c r="Q207" s="59"/>
      <c r="R207" s="59"/>
      <c r="S207" s="59"/>
      <c r="T207" s="59"/>
      <c r="U207" s="59"/>
      <c r="V207" s="59">
        <v>314.89</v>
      </c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>
        <v>346.59</v>
      </c>
      <c r="AK207" s="59"/>
      <c r="AL207" s="59"/>
      <c r="AM207" s="59"/>
      <c r="AN207" s="59">
        <v>206.17</v>
      </c>
      <c r="AO207" s="59"/>
      <c r="AP207" s="59">
        <v>120.73</v>
      </c>
      <c r="AQ207" s="59"/>
      <c r="AR207" s="59">
        <v>60.92</v>
      </c>
      <c r="AS207" s="59"/>
      <c r="AT207" s="59">
        <v>59.91</v>
      </c>
      <c r="AU207" s="59"/>
      <c r="AV207" s="59"/>
      <c r="AW207" s="59"/>
      <c r="AX207" s="58">
        <v>41</v>
      </c>
      <c r="AY207" s="58">
        <v>33</v>
      </c>
      <c r="AZ207" s="58">
        <v>61</v>
      </c>
    </row>
    <row r="208" spans="1:52" ht="24.9" customHeight="1">
      <c r="A208" s="58">
        <v>200</v>
      </c>
      <c r="B208" s="58" t="s">
        <v>411</v>
      </c>
      <c r="C208" s="58" t="s">
        <v>412</v>
      </c>
      <c r="D208" s="58" t="s">
        <v>86</v>
      </c>
      <c r="E208" s="58"/>
      <c r="F208" s="59">
        <f t="shared" si="21"/>
        <v>4815.26</v>
      </c>
      <c r="G208" s="59">
        <f t="shared" si="22"/>
        <v>3426.62</v>
      </c>
      <c r="H208" s="59">
        <f t="shared" si="23"/>
        <v>1388.64</v>
      </c>
      <c r="I208" s="58"/>
      <c r="J208" s="59"/>
      <c r="K208" s="59"/>
      <c r="L208" s="59"/>
      <c r="M208" s="59">
        <v>1325.18</v>
      </c>
      <c r="N208" s="59">
        <v>1388.64</v>
      </c>
      <c r="O208" s="59"/>
      <c r="P208" s="59">
        <v>1269.83</v>
      </c>
      <c r="Q208" s="59"/>
      <c r="R208" s="59"/>
      <c r="S208" s="59">
        <v>682.54</v>
      </c>
      <c r="T208" s="59"/>
      <c r="U208" s="59"/>
      <c r="V208" s="59">
        <v>47.91</v>
      </c>
      <c r="W208" s="59"/>
      <c r="X208" s="59"/>
      <c r="Y208" s="59">
        <v>101.16</v>
      </c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8">
        <v>37</v>
      </c>
      <c r="AY208" s="58">
        <v>25</v>
      </c>
      <c r="AZ208" s="58">
        <v>76</v>
      </c>
    </row>
    <row r="209" spans="1:52" ht="24.9" customHeight="1">
      <c r="A209" s="58">
        <v>201</v>
      </c>
      <c r="B209" s="58" t="s">
        <v>413</v>
      </c>
      <c r="C209" s="58" t="s">
        <v>407</v>
      </c>
      <c r="D209" s="58" t="s">
        <v>86</v>
      </c>
      <c r="E209" s="58"/>
      <c r="F209" s="59">
        <f t="shared" si="21"/>
        <v>1271.53</v>
      </c>
      <c r="G209" s="59">
        <f t="shared" si="22"/>
        <v>792.6</v>
      </c>
      <c r="H209" s="59">
        <f t="shared" si="23"/>
        <v>478.93</v>
      </c>
      <c r="I209" s="58"/>
      <c r="J209" s="59"/>
      <c r="K209" s="59"/>
      <c r="L209" s="59"/>
      <c r="M209" s="59">
        <v>329.04</v>
      </c>
      <c r="N209" s="59">
        <v>478.93</v>
      </c>
      <c r="O209" s="59"/>
      <c r="P209" s="59"/>
      <c r="Q209" s="59"/>
      <c r="R209" s="59"/>
      <c r="S209" s="59">
        <v>119.99</v>
      </c>
      <c r="T209" s="59"/>
      <c r="U209" s="59"/>
      <c r="V209" s="59">
        <v>50.35</v>
      </c>
      <c r="W209" s="59"/>
      <c r="X209" s="59"/>
      <c r="Y209" s="59"/>
      <c r="Z209" s="59"/>
      <c r="AA209" s="59"/>
      <c r="AB209" s="59">
        <v>203.21</v>
      </c>
      <c r="AC209" s="59"/>
      <c r="AD209" s="59"/>
      <c r="AE209" s="59"/>
      <c r="AF209" s="59">
        <v>90.01</v>
      </c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8">
        <v>18</v>
      </c>
      <c r="AY209" s="58">
        <v>15</v>
      </c>
      <c r="AZ209" s="58">
        <v>37</v>
      </c>
    </row>
    <row r="210" spans="1:52" ht="24.9" customHeight="1">
      <c r="A210" s="58">
        <v>202</v>
      </c>
      <c r="B210" s="58" t="s">
        <v>414</v>
      </c>
      <c r="C210" s="58" t="s">
        <v>407</v>
      </c>
      <c r="D210" s="58" t="s">
        <v>86</v>
      </c>
      <c r="E210" s="58"/>
      <c r="F210" s="59">
        <f t="shared" si="21"/>
        <v>1955.75</v>
      </c>
      <c r="G210" s="59">
        <f t="shared" si="22"/>
        <v>1201.8899999999999</v>
      </c>
      <c r="H210" s="59">
        <f t="shared" si="23"/>
        <v>753.86</v>
      </c>
      <c r="I210" s="58"/>
      <c r="J210" s="59"/>
      <c r="K210" s="59"/>
      <c r="L210" s="59"/>
      <c r="M210" s="59">
        <v>616.09</v>
      </c>
      <c r="N210" s="59">
        <v>753.86</v>
      </c>
      <c r="O210" s="59"/>
      <c r="P210" s="59"/>
      <c r="Q210" s="59"/>
      <c r="R210" s="59"/>
      <c r="S210" s="59">
        <v>154.68</v>
      </c>
      <c r="T210" s="59"/>
      <c r="U210" s="59"/>
      <c r="V210" s="59">
        <v>22.81</v>
      </c>
      <c r="W210" s="59"/>
      <c r="X210" s="59"/>
      <c r="Y210" s="59">
        <v>119.61</v>
      </c>
      <c r="Z210" s="59"/>
      <c r="AA210" s="59"/>
      <c r="AB210" s="59">
        <v>160.72999999999999</v>
      </c>
      <c r="AC210" s="59"/>
      <c r="AD210" s="59">
        <v>91.08</v>
      </c>
      <c r="AE210" s="59"/>
      <c r="AF210" s="59">
        <v>36.89</v>
      </c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8">
        <v>22</v>
      </c>
      <c r="AY210" s="58">
        <v>24</v>
      </c>
      <c r="AZ210" s="58">
        <v>47</v>
      </c>
    </row>
    <row r="211" spans="1:52" ht="24.9" customHeight="1">
      <c r="A211" s="58">
        <v>203</v>
      </c>
      <c r="B211" s="58" t="s">
        <v>415</v>
      </c>
      <c r="C211" s="58" t="s">
        <v>390</v>
      </c>
      <c r="D211" s="58" t="s">
        <v>86</v>
      </c>
      <c r="E211" s="58"/>
      <c r="F211" s="59">
        <f t="shared" si="21"/>
        <v>722.88</v>
      </c>
      <c r="G211" s="59">
        <f t="shared" si="22"/>
        <v>413.52</v>
      </c>
      <c r="H211" s="59">
        <f t="shared" si="23"/>
        <v>309.36</v>
      </c>
      <c r="I211" s="58"/>
      <c r="J211" s="59"/>
      <c r="K211" s="59"/>
      <c r="L211" s="59"/>
      <c r="M211" s="59">
        <v>95.11</v>
      </c>
      <c r="N211" s="59">
        <v>309.36</v>
      </c>
      <c r="O211" s="59"/>
      <c r="P211" s="59"/>
      <c r="Q211" s="59"/>
      <c r="R211" s="59"/>
      <c r="S211" s="59"/>
      <c r="T211" s="59"/>
      <c r="U211" s="59"/>
      <c r="V211" s="59">
        <v>24.26</v>
      </c>
      <c r="W211" s="59"/>
      <c r="X211" s="59"/>
      <c r="Y211" s="59"/>
      <c r="Z211" s="59"/>
      <c r="AA211" s="59"/>
      <c r="AB211" s="59"/>
      <c r="AC211" s="59"/>
      <c r="AD211" s="59">
        <v>147.12</v>
      </c>
      <c r="AE211" s="59"/>
      <c r="AF211" s="59">
        <v>147.03</v>
      </c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8">
        <v>15</v>
      </c>
      <c r="AY211" s="58">
        <v>12</v>
      </c>
      <c r="AZ211" s="58">
        <v>20</v>
      </c>
    </row>
    <row r="212" spans="1:52" ht="24.9" customHeight="1">
      <c r="A212" s="58">
        <v>204</v>
      </c>
      <c r="B212" s="58" t="s">
        <v>416</v>
      </c>
      <c r="C212" s="58" t="s">
        <v>417</v>
      </c>
      <c r="D212" s="58" t="s">
        <v>86</v>
      </c>
      <c r="E212" s="58"/>
      <c r="F212" s="59">
        <f t="shared" si="21"/>
        <v>648.16999999999996</v>
      </c>
      <c r="G212" s="59">
        <f t="shared" si="22"/>
        <v>436.03999999999996</v>
      </c>
      <c r="H212" s="59">
        <f t="shared" si="23"/>
        <v>212.13</v>
      </c>
      <c r="I212" s="58"/>
      <c r="J212" s="59"/>
      <c r="K212" s="59"/>
      <c r="L212" s="59"/>
      <c r="M212" s="59">
        <v>176.17</v>
      </c>
      <c r="N212" s="59">
        <v>212.13</v>
      </c>
      <c r="O212" s="59"/>
      <c r="P212" s="59"/>
      <c r="Q212" s="59"/>
      <c r="R212" s="59"/>
      <c r="S212" s="59">
        <v>30.4</v>
      </c>
      <c r="T212" s="59"/>
      <c r="U212" s="59"/>
      <c r="V212" s="59">
        <v>49.83</v>
      </c>
      <c r="W212" s="59"/>
      <c r="X212" s="59"/>
      <c r="Y212" s="59"/>
      <c r="Z212" s="59"/>
      <c r="AA212" s="59"/>
      <c r="AB212" s="59"/>
      <c r="AC212" s="59"/>
      <c r="AD212" s="59"/>
      <c r="AE212" s="59"/>
      <c r="AF212" s="59">
        <v>179.64</v>
      </c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8">
        <v>11</v>
      </c>
      <c r="AY212" s="58">
        <v>9</v>
      </c>
      <c r="AZ212" s="58">
        <v>18</v>
      </c>
    </row>
    <row r="213" spans="1:52" ht="24.9" customHeight="1">
      <c r="A213" s="58">
        <v>205</v>
      </c>
      <c r="B213" s="58" t="s">
        <v>418</v>
      </c>
      <c r="C213" s="58" t="s">
        <v>419</v>
      </c>
      <c r="D213" s="58" t="s">
        <v>86</v>
      </c>
      <c r="E213" s="58"/>
      <c r="F213" s="59">
        <f t="shared" si="21"/>
        <v>680.57999999999993</v>
      </c>
      <c r="G213" s="59">
        <f t="shared" si="22"/>
        <v>415.62</v>
      </c>
      <c r="H213" s="59">
        <f t="shared" si="23"/>
        <v>264.95999999999998</v>
      </c>
      <c r="I213" s="58"/>
      <c r="J213" s="59"/>
      <c r="K213" s="59"/>
      <c r="L213" s="59"/>
      <c r="M213" s="59">
        <v>151.97</v>
      </c>
      <c r="N213" s="59">
        <v>264.95999999999998</v>
      </c>
      <c r="O213" s="59"/>
      <c r="P213" s="59"/>
      <c r="Q213" s="59"/>
      <c r="R213" s="59"/>
      <c r="S213" s="59">
        <v>114.49</v>
      </c>
      <c r="T213" s="59"/>
      <c r="U213" s="59"/>
      <c r="V213" s="59"/>
      <c r="W213" s="59"/>
      <c r="X213" s="59"/>
      <c r="Y213" s="59"/>
      <c r="Z213" s="59"/>
      <c r="AA213" s="59"/>
      <c r="AB213" s="59">
        <v>89.49</v>
      </c>
      <c r="AC213" s="59"/>
      <c r="AD213" s="59"/>
      <c r="AE213" s="59"/>
      <c r="AF213" s="59">
        <v>59.67</v>
      </c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8">
        <v>11</v>
      </c>
      <c r="AY213" s="58">
        <v>8</v>
      </c>
      <c r="AZ213" s="58">
        <v>21</v>
      </c>
    </row>
    <row r="214" spans="1:52" ht="24.9" customHeight="1">
      <c r="A214" s="58">
        <v>206</v>
      </c>
      <c r="B214" s="58" t="s">
        <v>391</v>
      </c>
      <c r="C214" s="58" t="s">
        <v>420</v>
      </c>
      <c r="D214" s="58" t="s">
        <v>86</v>
      </c>
      <c r="E214" s="58"/>
      <c r="F214" s="59">
        <f t="shared" si="21"/>
        <v>9351.68</v>
      </c>
      <c r="G214" s="59">
        <f t="shared" si="22"/>
        <v>6357.91</v>
      </c>
      <c r="H214" s="59">
        <f t="shared" si="23"/>
        <v>2993.77</v>
      </c>
      <c r="I214" s="58"/>
      <c r="J214" s="59">
        <v>22.14</v>
      </c>
      <c r="K214" s="59"/>
      <c r="L214" s="59"/>
      <c r="M214" s="59">
        <v>2053.7399999999998</v>
      </c>
      <c r="N214" s="59">
        <v>2993.77</v>
      </c>
      <c r="O214" s="59"/>
      <c r="P214" s="59">
        <v>224.8</v>
      </c>
      <c r="Q214" s="59"/>
      <c r="R214" s="59"/>
      <c r="S214" s="59">
        <v>69.91</v>
      </c>
      <c r="T214" s="59"/>
      <c r="U214" s="59"/>
      <c r="V214" s="59">
        <v>780.47</v>
      </c>
      <c r="W214" s="59"/>
      <c r="X214" s="59"/>
      <c r="Y214" s="59"/>
      <c r="Z214" s="59"/>
      <c r="AA214" s="59"/>
      <c r="AB214" s="59">
        <v>561.80999999999995</v>
      </c>
      <c r="AC214" s="59"/>
      <c r="AD214" s="59"/>
      <c r="AE214" s="59"/>
      <c r="AF214" s="59">
        <v>1004.86</v>
      </c>
      <c r="AG214" s="59"/>
      <c r="AH214" s="59"/>
      <c r="AI214" s="59"/>
      <c r="AJ214" s="59">
        <v>197.02</v>
      </c>
      <c r="AK214" s="59"/>
      <c r="AL214" s="59"/>
      <c r="AM214" s="59"/>
      <c r="AN214" s="59">
        <v>926.54</v>
      </c>
      <c r="AO214" s="59"/>
      <c r="AP214" s="59">
        <v>516.62</v>
      </c>
      <c r="AQ214" s="59"/>
      <c r="AR214" s="59"/>
      <c r="AS214" s="59"/>
      <c r="AT214" s="59"/>
      <c r="AU214" s="59"/>
      <c r="AV214" s="59"/>
      <c r="AW214" s="59"/>
      <c r="AX214" s="58">
        <v>161</v>
      </c>
      <c r="AY214" s="58">
        <v>96</v>
      </c>
      <c r="AZ214" s="58">
        <v>208</v>
      </c>
    </row>
    <row r="215" spans="1:52" ht="24.9" customHeight="1">
      <c r="A215" s="58">
        <v>207</v>
      </c>
      <c r="B215" s="58" t="s">
        <v>421</v>
      </c>
      <c r="C215" s="58" t="s">
        <v>422</v>
      </c>
      <c r="D215" s="58" t="s">
        <v>35</v>
      </c>
      <c r="E215" s="61"/>
      <c r="F215" s="59">
        <f t="shared" si="21"/>
        <v>1303.9000000000001</v>
      </c>
      <c r="G215" s="59">
        <f t="shared" si="22"/>
        <v>657.80000000000007</v>
      </c>
      <c r="H215" s="59">
        <f t="shared" si="23"/>
        <v>646.1</v>
      </c>
      <c r="I215" s="58"/>
      <c r="J215" s="59"/>
      <c r="K215" s="59"/>
      <c r="L215" s="59"/>
      <c r="M215" s="59">
        <v>172.79</v>
      </c>
      <c r="N215" s="59">
        <v>646.1</v>
      </c>
      <c r="O215" s="59"/>
      <c r="P215" s="59">
        <v>128.11000000000001</v>
      </c>
      <c r="Q215" s="59"/>
      <c r="R215" s="59"/>
      <c r="S215" s="59">
        <v>183.58</v>
      </c>
      <c r="T215" s="59"/>
      <c r="U215" s="59"/>
      <c r="V215" s="59">
        <v>39.979999999999997</v>
      </c>
      <c r="W215" s="59"/>
      <c r="X215" s="59"/>
      <c r="Y215" s="59"/>
      <c r="Z215" s="59"/>
      <c r="AA215" s="59"/>
      <c r="AB215" s="59">
        <v>133.34</v>
      </c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8">
        <v>17</v>
      </c>
      <c r="AY215" s="58">
        <v>27</v>
      </c>
      <c r="AZ215" s="58">
        <v>28</v>
      </c>
    </row>
    <row r="216" spans="1:52" ht="24.9" customHeight="1">
      <c r="A216" s="58">
        <v>208</v>
      </c>
      <c r="B216" s="58" t="s">
        <v>423</v>
      </c>
      <c r="C216" s="58" t="s">
        <v>424</v>
      </c>
      <c r="D216" s="58" t="s">
        <v>35</v>
      </c>
      <c r="E216" s="61"/>
      <c r="F216" s="59">
        <f t="shared" si="21"/>
        <v>495.96</v>
      </c>
      <c r="G216" s="59">
        <f t="shared" si="22"/>
        <v>495.96</v>
      </c>
      <c r="H216" s="59">
        <f t="shared" si="23"/>
        <v>0</v>
      </c>
      <c r="I216" s="58"/>
      <c r="J216" s="59"/>
      <c r="K216" s="59"/>
      <c r="L216" s="59"/>
      <c r="M216" s="59">
        <v>158.66999999999999</v>
      </c>
      <c r="N216" s="59"/>
      <c r="O216" s="59"/>
      <c r="P216" s="59"/>
      <c r="Q216" s="59"/>
      <c r="R216" s="59"/>
      <c r="S216" s="59">
        <v>38.659999999999997</v>
      </c>
      <c r="T216" s="59"/>
      <c r="U216" s="59"/>
      <c r="V216" s="59"/>
      <c r="W216" s="59"/>
      <c r="X216" s="59"/>
      <c r="Y216" s="59"/>
      <c r="Z216" s="59"/>
      <c r="AA216" s="59"/>
      <c r="AB216" s="59">
        <v>34.630000000000003</v>
      </c>
      <c r="AC216" s="59"/>
      <c r="AD216" s="59"/>
      <c r="AE216" s="59"/>
      <c r="AF216" s="59"/>
      <c r="AG216" s="59"/>
      <c r="AH216" s="59">
        <v>125.89</v>
      </c>
      <c r="AI216" s="59"/>
      <c r="AJ216" s="59">
        <v>138.11000000000001</v>
      </c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8">
        <v>10</v>
      </c>
      <c r="AY216" s="58"/>
      <c r="AZ216" s="58">
        <v>14</v>
      </c>
    </row>
    <row r="217" spans="1:52" ht="24.9" customHeight="1">
      <c r="A217" s="58">
        <v>210</v>
      </c>
      <c r="B217" s="58" t="s">
        <v>425</v>
      </c>
      <c r="C217" s="58" t="s">
        <v>407</v>
      </c>
      <c r="D217" s="58" t="s">
        <v>35</v>
      </c>
      <c r="E217" s="61"/>
      <c r="F217" s="59">
        <f t="shared" si="21"/>
        <v>4468.7999999999993</v>
      </c>
      <c r="G217" s="59">
        <f t="shared" si="22"/>
        <v>2900.4999999999995</v>
      </c>
      <c r="H217" s="59">
        <f t="shared" si="23"/>
        <v>1568.3</v>
      </c>
      <c r="I217" s="58"/>
      <c r="J217" s="59">
        <v>48.14</v>
      </c>
      <c r="K217" s="59"/>
      <c r="L217" s="59"/>
      <c r="M217" s="59">
        <v>916.74</v>
      </c>
      <c r="N217" s="59">
        <v>1568.3</v>
      </c>
      <c r="O217" s="59"/>
      <c r="P217" s="59">
        <v>306.58</v>
      </c>
      <c r="Q217" s="59"/>
      <c r="R217" s="59"/>
      <c r="S217" s="59">
        <v>107.58</v>
      </c>
      <c r="T217" s="59"/>
      <c r="U217" s="59"/>
      <c r="V217" s="59">
        <v>124.11</v>
      </c>
      <c r="W217" s="59"/>
      <c r="X217" s="59"/>
      <c r="Y217" s="59">
        <v>161.34</v>
      </c>
      <c r="Z217" s="59"/>
      <c r="AA217" s="59"/>
      <c r="AB217" s="59">
        <v>221.12</v>
      </c>
      <c r="AC217" s="59"/>
      <c r="AD217" s="59">
        <v>37.79</v>
      </c>
      <c r="AE217" s="59"/>
      <c r="AF217" s="59"/>
      <c r="AG217" s="59"/>
      <c r="AH217" s="59"/>
      <c r="AI217" s="59"/>
      <c r="AJ217" s="59">
        <v>253.41</v>
      </c>
      <c r="AK217" s="59"/>
      <c r="AL217" s="59"/>
      <c r="AM217" s="59"/>
      <c r="AN217" s="59">
        <v>119.85</v>
      </c>
      <c r="AO217" s="59"/>
      <c r="AP217" s="59">
        <v>603.84</v>
      </c>
      <c r="AQ217" s="59"/>
      <c r="AR217" s="59"/>
      <c r="AS217" s="59"/>
      <c r="AT217" s="59"/>
      <c r="AU217" s="59"/>
      <c r="AV217" s="59"/>
      <c r="AW217" s="59"/>
      <c r="AX217" s="58">
        <v>81</v>
      </c>
      <c r="AY217" s="58">
        <v>55</v>
      </c>
      <c r="AZ217" s="58">
        <v>127</v>
      </c>
    </row>
    <row r="218" spans="1:52" ht="24.9" customHeight="1">
      <c r="A218" s="58">
        <v>211</v>
      </c>
      <c r="B218" s="58" t="s">
        <v>426</v>
      </c>
      <c r="C218" s="58" t="s">
        <v>400</v>
      </c>
      <c r="D218" s="58" t="s">
        <v>35</v>
      </c>
      <c r="E218" s="61"/>
      <c r="F218" s="59">
        <f t="shared" si="21"/>
        <v>3117.2699999999995</v>
      </c>
      <c r="G218" s="59">
        <f t="shared" si="22"/>
        <v>2001.9799999999998</v>
      </c>
      <c r="H218" s="59">
        <f t="shared" si="23"/>
        <v>1115.29</v>
      </c>
      <c r="I218" s="58"/>
      <c r="J218" s="59">
        <v>398.32</v>
      </c>
      <c r="K218" s="59"/>
      <c r="L218" s="59"/>
      <c r="M218" s="59">
        <v>452.12</v>
      </c>
      <c r="N218" s="59">
        <v>1115.29</v>
      </c>
      <c r="O218" s="59"/>
      <c r="P218" s="59">
        <v>23.94</v>
      </c>
      <c r="Q218" s="59"/>
      <c r="R218" s="59"/>
      <c r="S218" s="59">
        <v>54.14</v>
      </c>
      <c r="T218" s="59"/>
      <c r="U218" s="59"/>
      <c r="V218" s="59">
        <v>280.20999999999998</v>
      </c>
      <c r="W218" s="59"/>
      <c r="X218" s="59"/>
      <c r="Y218" s="59">
        <v>266.60000000000002</v>
      </c>
      <c r="Z218" s="59"/>
      <c r="AA218" s="59"/>
      <c r="AB218" s="59">
        <v>91.25</v>
      </c>
      <c r="AC218" s="59"/>
      <c r="AD218" s="59">
        <v>168.78</v>
      </c>
      <c r="AE218" s="59"/>
      <c r="AF218" s="59">
        <v>238.54</v>
      </c>
      <c r="AG218" s="59"/>
      <c r="AH218" s="59">
        <v>28.08</v>
      </c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8">
        <v>50</v>
      </c>
      <c r="AY218" s="58">
        <v>40</v>
      </c>
      <c r="AZ218" s="58">
        <v>106</v>
      </c>
    </row>
    <row r="219" spans="1:52" ht="24.9" customHeight="1">
      <c r="A219" s="58">
        <v>212</v>
      </c>
      <c r="B219" s="58" t="s">
        <v>395</v>
      </c>
      <c r="C219" s="58" t="s">
        <v>427</v>
      </c>
      <c r="D219" s="58" t="s">
        <v>35</v>
      </c>
      <c r="E219" s="61"/>
      <c r="F219" s="59">
        <f t="shared" si="21"/>
        <v>1285.4099999999999</v>
      </c>
      <c r="G219" s="59">
        <f t="shared" si="22"/>
        <v>1285.4099999999999</v>
      </c>
      <c r="H219" s="59">
        <f t="shared" si="23"/>
        <v>0</v>
      </c>
      <c r="I219" s="58"/>
      <c r="J219" s="59">
        <v>15.19</v>
      </c>
      <c r="K219" s="59"/>
      <c r="L219" s="59"/>
      <c r="M219" s="59">
        <v>643.92999999999995</v>
      </c>
      <c r="N219" s="59"/>
      <c r="O219" s="59"/>
      <c r="P219" s="59">
        <v>53.15</v>
      </c>
      <c r="Q219" s="59"/>
      <c r="R219" s="59"/>
      <c r="S219" s="59">
        <v>138.53</v>
      </c>
      <c r="T219" s="59"/>
      <c r="U219" s="59"/>
      <c r="V219" s="59">
        <v>78.709999999999994</v>
      </c>
      <c r="W219" s="59"/>
      <c r="X219" s="59"/>
      <c r="Y219" s="59">
        <v>27.28</v>
      </c>
      <c r="Z219" s="59"/>
      <c r="AA219" s="59"/>
      <c r="AB219" s="59">
        <v>24.33</v>
      </c>
      <c r="AC219" s="59"/>
      <c r="AD219" s="59">
        <v>126.48</v>
      </c>
      <c r="AE219" s="59"/>
      <c r="AF219" s="59"/>
      <c r="AG219" s="59"/>
      <c r="AH219" s="59">
        <v>95.2</v>
      </c>
      <c r="AI219" s="59"/>
      <c r="AJ219" s="59">
        <v>82.61</v>
      </c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8">
        <v>41</v>
      </c>
      <c r="AY219" s="58"/>
      <c r="AZ219" s="58">
        <v>50</v>
      </c>
    </row>
    <row r="220" spans="1:52" ht="24.9" customHeight="1">
      <c r="A220" s="58">
        <v>213</v>
      </c>
      <c r="B220" s="58" t="s">
        <v>428</v>
      </c>
      <c r="C220" s="58" t="s">
        <v>429</v>
      </c>
      <c r="D220" s="58" t="s">
        <v>35</v>
      </c>
      <c r="E220" s="61"/>
      <c r="F220" s="59">
        <f t="shared" si="21"/>
        <v>1511.3400000000001</v>
      </c>
      <c r="G220" s="59">
        <f t="shared" si="22"/>
        <v>983.56000000000006</v>
      </c>
      <c r="H220" s="59">
        <f t="shared" si="23"/>
        <v>527.78</v>
      </c>
      <c r="I220" s="58"/>
      <c r="J220" s="59">
        <v>33</v>
      </c>
      <c r="K220" s="59"/>
      <c r="L220" s="59"/>
      <c r="M220" s="59">
        <v>410.95</v>
      </c>
      <c r="N220" s="59">
        <v>527.78</v>
      </c>
      <c r="O220" s="59"/>
      <c r="P220" s="59"/>
      <c r="Q220" s="59"/>
      <c r="R220" s="59"/>
      <c r="S220" s="59"/>
      <c r="T220" s="59"/>
      <c r="U220" s="59"/>
      <c r="V220" s="59">
        <v>105.79</v>
      </c>
      <c r="W220" s="59"/>
      <c r="X220" s="59"/>
      <c r="Y220" s="59">
        <v>103.33</v>
      </c>
      <c r="Z220" s="59"/>
      <c r="AA220" s="59"/>
      <c r="AB220" s="59">
        <v>195.99</v>
      </c>
      <c r="AC220" s="59"/>
      <c r="AD220" s="59">
        <v>134.5</v>
      </c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8">
        <v>24</v>
      </c>
      <c r="AY220" s="58">
        <v>19</v>
      </c>
      <c r="AZ220" s="58">
        <v>48</v>
      </c>
    </row>
    <row r="221" spans="1:52" ht="24.9" customHeight="1">
      <c r="A221" s="58">
        <v>214</v>
      </c>
      <c r="B221" s="58" t="s">
        <v>393</v>
      </c>
      <c r="C221" s="58" t="s">
        <v>429</v>
      </c>
      <c r="D221" s="58" t="s">
        <v>35</v>
      </c>
      <c r="E221" s="61"/>
      <c r="F221" s="59">
        <f t="shared" si="21"/>
        <v>2168.8000000000002</v>
      </c>
      <c r="G221" s="59">
        <f t="shared" si="22"/>
        <v>1707.27</v>
      </c>
      <c r="H221" s="59">
        <f t="shared" si="23"/>
        <v>461.53</v>
      </c>
      <c r="I221" s="58"/>
      <c r="J221" s="59">
        <v>38.36</v>
      </c>
      <c r="K221" s="59"/>
      <c r="L221" s="59"/>
      <c r="M221" s="59">
        <v>537.38</v>
      </c>
      <c r="N221" s="59">
        <v>461.53</v>
      </c>
      <c r="O221" s="59"/>
      <c r="P221" s="59">
        <v>55.56</v>
      </c>
      <c r="Q221" s="59"/>
      <c r="R221" s="59"/>
      <c r="S221" s="59"/>
      <c r="T221" s="59"/>
      <c r="U221" s="59"/>
      <c r="V221" s="59">
        <v>36.619999999999997</v>
      </c>
      <c r="W221" s="59"/>
      <c r="X221" s="59"/>
      <c r="Y221" s="59"/>
      <c r="Z221" s="59"/>
      <c r="AA221" s="59"/>
      <c r="AB221" s="59"/>
      <c r="AC221" s="59"/>
      <c r="AD221" s="59">
        <v>429.13</v>
      </c>
      <c r="AE221" s="59"/>
      <c r="AF221" s="59">
        <v>318.52</v>
      </c>
      <c r="AG221" s="59"/>
      <c r="AH221" s="59"/>
      <c r="AI221" s="59"/>
      <c r="AJ221" s="59"/>
      <c r="AK221" s="59"/>
      <c r="AL221" s="59"/>
      <c r="AM221" s="59"/>
      <c r="AN221" s="59"/>
      <c r="AO221" s="59"/>
      <c r="AP221" s="59">
        <v>291.7</v>
      </c>
      <c r="AQ221" s="59"/>
      <c r="AR221" s="59"/>
      <c r="AS221" s="59"/>
      <c r="AT221" s="59"/>
      <c r="AU221" s="59"/>
      <c r="AV221" s="59"/>
      <c r="AW221" s="59"/>
      <c r="AX221" s="58">
        <v>29</v>
      </c>
      <c r="AY221" s="58">
        <v>18</v>
      </c>
      <c r="AZ221" s="58">
        <v>70</v>
      </c>
    </row>
    <row r="222" spans="1:52" ht="24.9" customHeight="1">
      <c r="A222" s="58">
        <v>215</v>
      </c>
      <c r="B222" s="58" t="s">
        <v>430</v>
      </c>
      <c r="C222" s="58" t="s">
        <v>431</v>
      </c>
      <c r="D222" s="58" t="s">
        <v>35</v>
      </c>
      <c r="E222" s="61"/>
      <c r="F222" s="59">
        <f t="shared" si="21"/>
        <v>9185</v>
      </c>
      <c r="G222" s="59">
        <f t="shared" si="22"/>
        <v>9185</v>
      </c>
      <c r="H222" s="59">
        <f t="shared" si="23"/>
        <v>0</v>
      </c>
      <c r="I222" s="58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>
        <v>9185</v>
      </c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8">
        <v>165</v>
      </c>
      <c r="AY222" s="58"/>
      <c r="AZ222" s="58">
        <v>324</v>
      </c>
    </row>
    <row r="223" spans="1:52" ht="24.9" customHeight="1">
      <c r="A223" s="58">
        <v>216</v>
      </c>
      <c r="B223" s="58" t="s">
        <v>432</v>
      </c>
      <c r="C223" s="58" t="s">
        <v>433</v>
      </c>
      <c r="D223" s="58" t="s">
        <v>35</v>
      </c>
      <c r="E223" s="61"/>
      <c r="F223" s="59">
        <f t="shared" si="21"/>
        <v>1225.8</v>
      </c>
      <c r="G223" s="59">
        <f t="shared" si="22"/>
        <v>1225.8</v>
      </c>
      <c r="H223" s="59">
        <f t="shared" si="23"/>
        <v>0</v>
      </c>
      <c r="I223" s="58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>
        <v>824.6</v>
      </c>
      <c r="AC223" s="59"/>
      <c r="AD223" s="59"/>
      <c r="AE223" s="59"/>
      <c r="AF223" s="59">
        <v>178.4</v>
      </c>
      <c r="AG223" s="59"/>
      <c r="AH223" s="59"/>
      <c r="AI223" s="59"/>
      <c r="AJ223" s="59">
        <v>222.8</v>
      </c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8">
        <v>26</v>
      </c>
      <c r="AY223" s="58"/>
      <c r="AZ223" s="58">
        <v>52</v>
      </c>
    </row>
    <row r="224" spans="1:52" ht="24.9" customHeight="1">
      <c r="A224" s="58">
        <v>217</v>
      </c>
      <c r="B224" s="58" t="s">
        <v>434</v>
      </c>
      <c r="C224" s="58" t="s">
        <v>433</v>
      </c>
      <c r="D224" s="58" t="s">
        <v>35</v>
      </c>
      <c r="E224" s="61"/>
      <c r="F224" s="59">
        <f t="shared" si="21"/>
        <v>1083.5</v>
      </c>
      <c r="G224" s="59">
        <f t="shared" si="22"/>
        <v>1083.5</v>
      </c>
      <c r="H224" s="59">
        <f t="shared" si="23"/>
        <v>0</v>
      </c>
      <c r="I224" s="58"/>
      <c r="J224" s="59">
        <v>467</v>
      </c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>
        <v>111.5</v>
      </c>
      <c r="AC224" s="59"/>
      <c r="AD224" s="59"/>
      <c r="AE224" s="59"/>
      <c r="AF224" s="59">
        <v>331</v>
      </c>
      <c r="AG224" s="59"/>
      <c r="AH224" s="59"/>
      <c r="AI224" s="59"/>
      <c r="AJ224" s="59">
        <v>174</v>
      </c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8">
        <v>25</v>
      </c>
      <c r="AY224" s="58"/>
      <c r="AZ224" s="58">
        <v>48</v>
      </c>
    </row>
    <row r="225" spans="1:52" ht="24.9" customHeight="1">
      <c r="A225" s="58">
        <v>218</v>
      </c>
      <c r="B225" s="58" t="s">
        <v>435</v>
      </c>
      <c r="C225" s="58" t="s">
        <v>407</v>
      </c>
      <c r="D225" s="58" t="s">
        <v>35</v>
      </c>
      <c r="E225" s="61"/>
      <c r="F225" s="59">
        <f t="shared" si="21"/>
        <v>1236</v>
      </c>
      <c r="G225" s="59">
        <f t="shared" si="22"/>
        <v>1236</v>
      </c>
      <c r="H225" s="59">
        <f t="shared" si="23"/>
        <v>0</v>
      </c>
      <c r="I225" s="58"/>
      <c r="J225" s="59"/>
      <c r="K225" s="59"/>
      <c r="L225" s="59"/>
      <c r="M225" s="59">
        <v>43</v>
      </c>
      <c r="N225" s="59"/>
      <c r="O225" s="59"/>
      <c r="P225" s="59"/>
      <c r="Q225" s="59"/>
      <c r="R225" s="59"/>
      <c r="S225" s="59"/>
      <c r="T225" s="59"/>
      <c r="U225" s="59"/>
      <c r="V225" s="59">
        <v>612</v>
      </c>
      <c r="W225" s="59"/>
      <c r="X225" s="59"/>
      <c r="Y225" s="59"/>
      <c r="Z225" s="59"/>
      <c r="AA225" s="59"/>
      <c r="AB225" s="59"/>
      <c r="AC225" s="59"/>
      <c r="AD225" s="59"/>
      <c r="AE225" s="59"/>
      <c r="AF225" s="59">
        <v>581</v>
      </c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8">
        <v>40</v>
      </c>
      <c r="AY225" s="58"/>
      <c r="AZ225" s="58">
        <v>64</v>
      </c>
    </row>
    <row r="226" spans="1:52" s="58" customFormat="1" ht="43.05" customHeight="1">
      <c r="A226" s="58">
        <v>219</v>
      </c>
      <c r="B226" s="58" t="s">
        <v>436</v>
      </c>
      <c r="C226" s="69" t="s">
        <v>437</v>
      </c>
      <c r="D226" s="58" t="s">
        <v>35</v>
      </c>
      <c r="E226" s="66"/>
      <c r="F226" s="59">
        <f t="shared" si="21"/>
        <v>23395.1</v>
      </c>
      <c r="G226" s="59">
        <f t="shared" si="22"/>
        <v>21703.1</v>
      </c>
      <c r="H226" s="59">
        <f t="shared" si="23"/>
        <v>1692</v>
      </c>
      <c r="J226" s="75">
        <v>5041.7</v>
      </c>
      <c r="K226" s="59"/>
      <c r="L226" s="59"/>
      <c r="M226" s="59">
        <v>6793.1</v>
      </c>
      <c r="N226" s="59">
        <v>1692</v>
      </c>
      <c r="O226" s="59"/>
      <c r="P226" s="59">
        <v>149.5</v>
      </c>
      <c r="Q226" s="59"/>
      <c r="R226" s="59"/>
      <c r="S226" s="59">
        <v>271.10000000000002</v>
      </c>
      <c r="T226" s="59"/>
      <c r="U226" s="59"/>
      <c r="V226" s="59">
        <v>2701.8</v>
      </c>
      <c r="W226" s="59"/>
      <c r="X226" s="59"/>
      <c r="Y226" s="59"/>
      <c r="Z226" s="59"/>
      <c r="AA226" s="59"/>
      <c r="AB226" s="59">
        <v>3329</v>
      </c>
      <c r="AC226" s="59"/>
      <c r="AD226" s="59"/>
      <c r="AE226" s="59"/>
      <c r="AF226" s="59">
        <v>2227</v>
      </c>
      <c r="AG226" s="59"/>
      <c r="AH226" s="59">
        <v>96.8</v>
      </c>
      <c r="AI226" s="59"/>
      <c r="AJ226" s="59">
        <v>1083.0999999999999</v>
      </c>
      <c r="AK226" s="59"/>
      <c r="AL226" s="59"/>
      <c r="AM226" s="59"/>
      <c r="AN226" s="59"/>
      <c r="AO226" s="59"/>
      <c r="AP226" s="59">
        <v>10</v>
      </c>
      <c r="AQ226" s="59"/>
      <c r="AR226" s="59"/>
      <c r="AS226" s="59"/>
      <c r="AT226" s="59"/>
      <c r="AU226" s="59"/>
      <c r="AV226" s="59"/>
      <c r="AW226" s="59"/>
      <c r="AX226" s="59">
        <v>172</v>
      </c>
      <c r="AY226" s="58">
        <v>68</v>
      </c>
      <c r="AZ226" s="59">
        <v>311</v>
      </c>
    </row>
    <row r="227" spans="1:52" s="73" customFormat="1" ht="27" customHeight="1">
      <c r="A227" s="70"/>
      <c r="B227" s="70" t="s">
        <v>438</v>
      </c>
      <c r="C227" s="70"/>
      <c r="D227" s="70"/>
      <c r="E227" s="76"/>
      <c r="F227" s="72">
        <f t="shared" ref="F227:AZ227" si="24">SUM(F205:F226)</f>
        <v>85357.76999999999</v>
      </c>
      <c r="G227" s="72">
        <f t="shared" si="24"/>
        <v>68157.81</v>
      </c>
      <c r="H227" s="72">
        <f t="shared" si="24"/>
        <v>17199.960000000003</v>
      </c>
      <c r="I227" s="72">
        <f t="shared" si="24"/>
        <v>0</v>
      </c>
      <c r="J227" s="72">
        <f t="shared" si="24"/>
        <v>6191.34</v>
      </c>
      <c r="K227" s="72">
        <f t="shared" si="24"/>
        <v>0</v>
      </c>
      <c r="L227" s="72">
        <f t="shared" si="24"/>
        <v>0</v>
      </c>
      <c r="M227" s="72">
        <f t="shared" si="24"/>
        <v>18386.190000000002</v>
      </c>
      <c r="N227" s="72">
        <f t="shared" si="24"/>
        <v>16203.25</v>
      </c>
      <c r="O227" s="72">
        <f t="shared" si="24"/>
        <v>0</v>
      </c>
      <c r="P227" s="72">
        <f t="shared" si="24"/>
        <v>2211.4699999999998</v>
      </c>
      <c r="Q227" s="72">
        <f t="shared" si="24"/>
        <v>253.96</v>
      </c>
      <c r="R227" s="72">
        <f t="shared" si="24"/>
        <v>0</v>
      </c>
      <c r="S227" s="72">
        <f t="shared" si="24"/>
        <v>2553.4300000000003</v>
      </c>
      <c r="T227" s="72">
        <f t="shared" si="24"/>
        <v>368.34</v>
      </c>
      <c r="U227" s="72">
        <f t="shared" si="24"/>
        <v>0</v>
      </c>
      <c r="V227" s="72">
        <f t="shared" si="24"/>
        <v>6122.78</v>
      </c>
      <c r="W227" s="72">
        <f t="shared" si="24"/>
        <v>374.41</v>
      </c>
      <c r="X227" s="72">
        <f t="shared" si="24"/>
        <v>0</v>
      </c>
      <c r="Y227" s="72">
        <f t="shared" si="24"/>
        <v>1356.45</v>
      </c>
      <c r="Z227" s="72">
        <f t="shared" si="24"/>
        <v>0</v>
      </c>
      <c r="AA227" s="72">
        <f t="shared" si="24"/>
        <v>0</v>
      </c>
      <c r="AB227" s="72">
        <f t="shared" si="24"/>
        <v>16312.38</v>
      </c>
      <c r="AC227" s="72">
        <f t="shared" si="24"/>
        <v>0</v>
      </c>
      <c r="AD227" s="72">
        <f t="shared" si="24"/>
        <v>1850.7200000000003</v>
      </c>
      <c r="AE227" s="72">
        <f t="shared" si="24"/>
        <v>0</v>
      </c>
      <c r="AF227" s="72">
        <f t="shared" si="24"/>
        <v>5938.8899999999994</v>
      </c>
      <c r="AG227" s="72">
        <f t="shared" si="24"/>
        <v>0</v>
      </c>
      <c r="AH227" s="72">
        <f t="shared" si="24"/>
        <v>724.57</v>
      </c>
      <c r="AI227" s="72">
        <f t="shared" si="24"/>
        <v>0</v>
      </c>
      <c r="AJ227" s="72">
        <f t="shared" si="24"/>
        <v>3128.8499999999995</v>
      </c>
      <c r="AK227" s="72">
        <f t="shared" si="24"/>
        <v>0</v>
      </c>
      <c r="AL227" s="72">
        <f t="shared" si="24"/>
        <v>0</v>
      </c>
      <c r="AM227" s="72">
        <f t="shared" si="24"/>
        <v>0</v>
      </c>
      <c r="AN227" s="72">
        <f t="shared" si="24"/>
        <v>1588.6799999999998</v>
      </c>
      <c r="AO227" s="72">
        <f t="shared" si="24"/>
        <v>0</v>
      </c>
      <c r="AP227" s="72">
        <f t="shared" si="24"/>
        <v>1671.2300000000002</v>
      </c>
      <c r="AQ227" s="72">
        <f t="shared" si="24"/>
        <v>0</v>
      </c>
      <c r="AR227" s="72">
        <f t="shared" si="24"/>
        <v>60.92</v>
      </c>
      <c r="AS227" s="72">
        <f t="shared" si="24"/>
        <v>0</v>
      </c>
      <c r="AT227" s="72">
        <f t="shared" si="24"/>
        <v>59.91</v>
      </c>
      <c r="AU227" s="72">
        <f t="shared" si="24"/>
        <v>0</v>
      </c>
      <c r="AV227" s="72">
        <f t="shared" si="24"/>
        <v>0</v>
      </c>
      <c r="AW227" s="72">
        <f t="shared" si="24"/>
        <v>0</v>
      </c>
      <c r="AX227" s="72">
        <f t="shared" si="24"/>
        <v>1274</v>
      </c>
      <c r="AY227" s="72">
        <f t="shared" si="24"/>
        <v>580</v>
      </c>
      <c r="AZ227" s="72">
        <f t="shared" si="24"/>
        <v>2055</v>
      </c>
    </row>
    <row r="228" spans="1:52" ht="115.05" customHeight="1">
      <c r="A228" s="58"/>
      <c r="B228" s="58" t="s">
        <v>439</v>
      </c>
      <c r="C228" s="87" t="s">
        <v>440</v>
      </c>
      <c r="D228" s="58" t="s">
        <v>35</v>
      </c>
      <c r="E228" s="58">
        <v>2020.1</v>
      </c>
      <c r="F228" s="59">
        <f>SUM(G228:I228)</f>
        <v>3420</v>
      </c>
      <c r="G228" s="59">
        <f>J228+M228+P228+S228+V228+Y228+AB228+AD228+AF228+AH228+AJ228+AL228+AN228+AP228+AR228+AT228+AV228</f>
        <v>3420</v>
      </c>
      <c r="H228" s="59">
        <f>K228+N228+Q228+T228+W228+Z228+AC228+AG228+AI228+AK228+AM228+AO228+AQ228+AS228+AU228</f>
        <v>0</v>
      </c>
      <c r="I228" s="58"/>
      <c r="J228" s="58">
        <v>3420</v>
      </c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>
        <v>279</v>
      </c>
      <c r="AY228" s="58"/>
      <c r="AZ228" s="58">
        <v>255</v>
      </c>
    </row>
    <row r="229" spans="1:52" ht="115.05" customHeight="1">
      <c r="A229" s="77"/>
      <c r="B229" s="77" t="s">
        <v>441</v>
      </c>
      <c r="C229" s="92"/>
      <c r="D229" s="77" t="s">
        <v>35</v>
      </c>
      <c r="E229" s="77">
        <v>2020.1</v>
      </c>
      <c r="F229" s="78">
        <f>SUM(G229:I229)</f>
        <v>19725</v>
      </c>
      <c r="G229" s="78">
        <f>J229+M229+P229+S229+V229+Y229+AB229+AD229+AF229+AH229+AJ229+AL229+AN229+AP229+AR229+AT229+AV229</f>
        <v>19725</v>
      </c>
      <c r="H229" s="78">
        <f>K229+N229+Q229+T229+W229+Z229+AC229+AG229+AI229+AK229+AM229+AO229+AQ229+AS229+AU229</f>
        <v>0</v>
      </c>
      <c r="I229" s="77"/>
      <c r="J229" s="77">
        <v>18572</v>
      </c>
      <c r="K229" s="77"/>
      <c r="L229" s="77"/>
      <c r="M229" s="77"/>
      <c r="N229" s="77"/>
      <c r="O229" s="77"/>
      <c r="P229" s="77">
        <v>1153</v>
      </c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>
        <v>1828</v>
      </c>
      <c r="AY229" s="77"/>
      <c r="AZ229" s="77">
        <v>383</v>
      </c>
    </row>
    <row r="230" spans="1:52" s="70" customFormat="1" ht="37.049999999999997" customHeight="1">
      <c r="B230" s="70" t="s">
        <v>442</v>
      </c>
      <c r="C230" s="72" t="s">
        <v>443</v>
      </c>
      <c r="E230" s="76"/>
      <c r="F230" s="72">
        <f>SUM(F228:F229)</f>
        <v>23145</v>
      </c>
      <c r="G230" s="72">
        <f t="shared" ref="G230:AZ230" si="25">SUM(G228:G229)</f>
        <v>23145</v>
      </c>
      <c r="H230" s="72">
        <f t="shared" si="25"/>
        <v>0</v>
      </c>
      <c r="I230" s="72">
        <f t="shared" si="25"/>
        <v>0</v>
      </c>
      <c r="J230" s="72">
        <f t="shared" si="25"/>
        <v>21992</v>
      </c>
      <c r="K230" s="72">
        <f t="shared" si="25"/>
        <v>0</v>
      </c>
      <c r="L230" s="72">
        <f t="shared" si="25"/>
        <v>0</v>
      </c>
      <c r="M230" s="72">
        <f t="shared" si="25"/>
        <v>0</v>
      </c>
      <c r="N230" s="72">
        <f t="shared" si="25"/>
        <v>0</v>
      </c>
      <c r="O230" s="72">
        <f t="shared" si="25"/>
        <v>0</v>
      </c>
      <c r="P230" s="72">
        <f t="shared" si="25"/>
        <v>1153</v>
      </c>
      <c r="Q230" s="72">
        <f t="shared" si="25"/>
        <v>0</v>
      </c>
      <c r="R230" s="72">
        <f t="shared" si="25"/>
        <v>0</v>
      </c>
      <c r="S230" s="72">
        <f t="shared" si="25"/>
        <v>0</v>
      </c>
      <c r="T230" s="72">
        <f t="shared" si="25"/>
        <v>0</v>
      </c>
      <c r="U230" s="72">
        <f t="shared" si="25"/>
        <v>0</v>
      </c>
      <c r="V230" s="72">
        <f t="shared" si="25"/>
        <v>0</v>
      </c>
      <c r="W230" s="72">
        <f t="shared" si="25"/>
        <v>0</v>
      </c>
      <c r="X230" s="72">
        <f t="shared" si="25"/>
        <v>0</v>
      </c>
      <c r="Y230" s="72">
        <f t="shared" si="25"/>
        <v>0</v>
      </c>
      <c r="Z230" s="72">
        <f t="shared" si="25"/>
        <v>0</v>
      </c>
      <c r="AA230" s="72">
        <f t="shared" si="25"/>
        <v>0</v>
      </c>
      <c r="AB230" s="72">
        <f t="shared" si="25"/>
        <v>0</v>
      </c>
      <c r="AC230" s="72">
        <f t="shared" si="25"/>
        <v>0</v>
      </c>
      <c r="AD230" s="72">
        <f t="shared" si="25"/>
        <v>0</v>
      </c>
      <c r="AE230" s="72">
        <f t="shared" si="25"/>
        <v>0</v>
      </c>
      <c r="AF230" s="72">
        <f t="shared" si="25"/>
        <v>0</v>
      </c>
      <c r="AG230" s="72">
        <f t="shared" si="25"/>
        <v>0</v>
      </c>
      <c r="AH230" s="72">
        <f t="shared" si="25"/>
        <v>0</v>
      </c>
      <c r="AI230" s="72">
        <f t="shared" si="25"/>
        <v>0</v>
      </c>
      <c r="AJ230" s="72">
        <f t="shared" si="25"/>
        <v>0</v>
      </c>
      <c r="AK230" s="72">
        <f t="shared" si="25"/>
        <v>0</v>
      </c>
      <c r="AL230" s="72">
        <f t="shared" si="25"/>
        <v>0</v>
      </c>
      <c r="AM230" s="72">
        <f t="shared" si="25"/>
        <v>0</v>
      </c>
      <c r="AN230" s="72">
        <f t="shared" si="25"/>
        <v>0</v>
      </c>
      <c r="AO230" s="72">
        <f t="shared" si="25"/>
        <v>0</v>
      </c>
      <c r="AP230" s="72">
        <f t="shared" si="25"/>
        <v>0</v>
      </c>
      <c r="AQ230" s="72">
        <f t="shared" si="25"/>
        <v>0</v>
      </c>
      <c r="AR230" s="72">
        <f t="shared" si="25"/>
        <v>0</v>
      </c>
      <c r="AS230" s="72">
        <f t="shared" si="25"/>
        <v>0</v>
      </c>
      <c r="AT230" s="72">
        <f t="shared" si="25"/>
        <v>0</v>
      </c>
      <c r="AU230" s="72">
        <f t="shared" si="25"/>
        <v>0</v>
      </c>
      <c r="AV230" s="72">
        <f t="shared" si="25"/>
        <v>0</v>
      </c>
      <c r="AW230" s="72">
        <f t="shared" si="25"/>
        <v>0</v>
      </c>
      <c r="AX230" s="72">
        <f t="shared" si="25"/>
        <v>2107</v>
      </c>
      <c r="AY230" s="72">
        <f t="shared" si="25"/>
        <v>0</v>
      </c>
      <c r="AZ230" s="72">
        <f t="shared" si="25"/>
        <v>638</v>
      </c>
    </row>
    <row r="231" spans="1:52" s="73" customFormat="1" ht="24.9" customHeight="1">
      <c r="C231" s="79"/>
      <c r="E231" s="80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</row>
    <row r="232" spans="1:52" s="73" customFormat="1" ht="24.9" customHeight="1">
      <c r="C232" s="79"/>
      <c r="E232" s="80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</row>
    <row r="233" spans="1:52" s="73" customFormat="1" ht="24.9" customHeight="1">
      <c r="C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</row>
    <row r="234" spans="1:52" s="73" customFormat="1" ht="24.9" customHeight="1">
      <c r="C234" s="79"/>
      <c r="E234" s="80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</row>
    <row r="235" spans="1:52" s="73" customFormat="1" ht="24.9" customHeight="1">
      <c r="C235" s="79"/>
      <c r="E235" s="80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</row>
    <row r="236" spans="1:52" s="73" customFormat="1" ht="24.9" customHeight="1">
      <c r="C236" s="79"/>
      <c r="E236" s="80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</row>
    <row r="237" spans="1:52" s="73" customFormat="1" ht="24.9" customHeight="1">
      <c r="C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</row>
    <row r="238" spans="1:52" s="73" customFormat="1" ht="24.9" customHeight="1">
      <c r="F238" s="79"/>
      <c r="G238" s="79"/>
      <c r="H238" s="79"/>
    </row>
    <row r="239" spans="1:52" s="82" customFormat="1" ht="24.9" customHeight="1">
      <c r="A239" s="60"/>
      <c r="B239" s="60"/>
      <c r="C239" s="60"/>
      <c r="D239" s="60"/>
      <c r="E239" s="79"/>
      <c r="F239" s="79"/>
      <c r="G239" s="81"/>
      <c r="H239" s="81"/>
      <c r="I239" s="60"/>
      <c r="J239" s="79"/>
      <c r="K239" s="60"/>
      <c r="L239" s="60"/>
      <c r="M239" s="79"/>
      <c r="N239" s="60"/>
      <c r="O239" s="60"/>
      <c r="P239" s="79"/>
      <c r="Q239" s="60"/>
      <c r="R239" s="60"/>
      <c r="S239" s="79"/>
      <c r="T239" s="60"/>
      <c r="U239" s="60"/>
      <c r="V239" s="79"/>
      <c r="W239" s="60"/>
      <c r="X239" s="60"/>
      <c r="Y239" s="79"/>
      <c r="Z239" s="60"/>
      <c r="AA239" s="60"/>
      <c r="AB239" s="79"/>
      <c r="AC239" s="60"/>
      <c r="AD239" s="79"/>
      <c r="AE239" s="60"/>
      <c r="AF239" s="79"/>
      <c r="AG239" s="60"/>
      <c r="AH239" s="79"/>
      <c r="AI239" s="60"/>
      <c r="AJ239" s="79"/>
      <c r="AK239" s="60"/>
      <c r="AL239" s="79"/>
      <c r="AM239" s="60"/>
      <c r="AN239" s="79"/>
      <c r="AO239" s="60"/>
      <c r="AP239" s="79"/>
      <c r="AQ239" s="60"/>
      <c r="AR239" s="79"/>
      <c r="AS239" s="60"/>
      <c r="AT239" s="79"/>
      <c r="AU239" s="60"/>
      <c r="AV239" s="79"/>
      <c r="AW239" s="60"/>
      <c r="AX239" s="79"/>
      <c r="AY239" s="79"/>
      <c r="AZ239" s="79"/>
    </row>
    <row r="240" spans="1:52" s="82" customFormat="1" ht="24.9" customHeight="1">
      <c r="A240" s="60"/>
      <c r="B240" s="60"/>
      <c r="C240" s="60"/>
      <c r="D240" s="60"/>
      <c r="E240" s="60"/>
      <c r="F240" s="81"/>
      <c r="G240" s="81"/>
      <c r="H240" s="81"/>
      <c r="I240" s="81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79"/>
      <c r="AZ240" s="60"/>
    </row>
    <row r="241" spans="1:52" s="82" customFormat="1" ht="24.9" customHeight="1">
      <c r="A241" s="60"/>
      <c r="B241" s="60"/>
      <c r="C241" s="60"/>
      <c r="D241" s="60"/>
      <c r="E241" s="79"/>
      <c r="F241" s="81"/>
      <c r="G241" s="81"/>
      <c r="H241" s="81"/>
      <c r="I241" s="81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Z241" s="60"/>
    </row>
    <row r="242" spans="1:52" ht="24.9" customHeight="1">
      <c r="B242" s="83"/>
      <c r="C242" s="84"/>
      <c r="E242" s="85"/>
      <c r="I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Z242" s="81"/>
    </row>
    <row r="243" spans="1:52" ht="24.9" customHeight="1">
      <c r="B243" s="83"/>
      <c r="C243" s="84"/>
      <c r="E243" s="85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</row>
    <row r="244" spans="1:52" ht="24.9" customHeight="1">
      <c r="B244" s="83"/>
      <c r="C244" s="84"/>
      <c r="E244" s="85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Z244" s="81"/>
    </row>
    <row r="245" spans="1:52" ht="24.9" customHeight="1">
      <c r="B245" s="83"/>
      <c r="C245" s="84"/>
      <c r="E245" s="85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Z245" s="81"/>
    </row>
    <row r="246" spans="1:52" ht="24.9" customHeight="1">
      <c r="B246" s="83"/>
      <c r="C246" s="84"/>
      <c r="E246" s="85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Z246" s="81"/>
    </row>
    <row r="247" spans="1:52" ht="24.9" customHeight="1">
      <c r="B247" s="81"/>
      <c r="C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6"/>
    </row>
    <row r="248" spans="1:52" ht="24.9" customHeight="1">
      <c r="B248" s="81"/>
      <c r="C248" s="81"/>
      <c r="E248" s="85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6"/>
    </row>
    <row r="249" spans="1:52" ht="24.9" customHeight="1">
      <c r="AX249" s="60">
        <f>SUM(AX5:AX135)</f>
        <v>2404</v>
      </c>
      <c r="AY249" s="60">
        <f>SUM(AY5:AY135)</f>
        <v>1680</v>
      </c>
      <c r="AZ249" s="60">
        <f>SUM(AZ5:AZ135)</f>
        <v>4164</v>
      </c>
    </row>
    <row r="251" spans="1:52" ht="24.9" customHeight="1">
      <c r="E251" s="73"/>
    </row>
  </sheetData>
  <mergeCells count="41">
    <mergeCell ref="M55:M56"/>
    <mergeCell ref="AB55:AB56"/>
    <mergeCell ref="AF55:AF56"/>
    <mergeCell ref="AX2:AX3"/>
    <mergeCell ref="AY2:AY3"/>
    <mergeCell ref="AN3:AO3"/>
    <mergeCell ref="AP3:AQ3"/>
    <mergeCell ref="AR3:AS3"/>
    <mergeCell ref="AT3:AU3"/>
    <mergeCell ref="AV3:AW3"/>
    <mergeCell ref="F2:F3"/>
    <mergeCell ref="G3:G4"/>
    <mergeCell ref="H3:H4"/>
    <mergeCell ref="I3:I4"/>
    <mergeCell ref="AZ2:AZ3"/>
    <mergeCell ref="C2:C4"/>
    <mergeCell ref="C55:C56"/>
    <mergeCell ref="C228:C229"/>
    <mergeCell ref="D2:D4"/>
    <mergeCell ref="E2:E4"/>
    <mergeCell ref="B2:B4"/>
    <mergeCell ref="B26:B28"/>
    <mergeCell ref="B30:B31"/>
    <mergeCell ref="B75:B76"/>
    <mergeCell ref="B83:B84"/>
    <mergeCell ref="A1:AZ1"/>
    <mergeCell ref="G2:I2"/>
    <mergeCell ref="J2:AW2"/>
    <mergeCell ref="J3:L3"/>
    <mergeCell ref="M3:O3"/>
    <mergeCell ref="P3:R3"/>
    <mergeCell ref="S3:U3"/>
    <mergeCell ref="V3:X3"/>
    <mergeCell ref="Y3:AA3"/>
    <mergeCell ref="AB3:AC3"/>
    <mergeCell ref="AD3:AE3"/>
    <mergeCell ref="AF3:AG3"/>
    <mergeCell ref="AH3:AI3"/>
    <mergeCell ref="AJ3:AK3"/>
    <mergeCell ref="AL3:AM3"/>
    <mergeCell ref="A2:A4"/>
  </mergeCells>
  <phoneticPr fontId="3" type="noConversion"/>
  <conditionalFormatting sqref="B49:B57">
    <cfRule type="duplicateValues" dxfId="22" priority="23"/>
  </conditionalFormatting>
  <conditionalFormatting sqref="B60:B112 B58 B174:B175 B166:B171">
    <cfRule type="duplicateValues" dxfId="21" priority="22"/>
  </conditionalFormatting>
  <conditionalFormatting sqref="B119 B117">
    <cfRule type="duplicateValues" dxfId="20" priority="20"/>
  </conditionalFormatting>
  <conditionalFormatting sqref="B120:B125">
    <cfRule type="duplicateValues" dxfId="19" priority="19"/>
  </conditionalFormatting>
  <conditionalFormatting sqref="B140 B137 B148 B145 B142">
    <cfRule type="duplicateValues" dxfId="18" priority="17"/>
  </conditionalFormatting>
  <conditionalFormatting sqref="B144 B150 B139 B147 B248">
    <cfRule type="duplicateValues" dxfId="17" priority="18"/>
  </conditionalFormatting>
  <conditionalFormatting sqref="B152">
    <cfRule type="duplicateValues" dxfId="16" priority="11"/>
  </conditionalFormatting>
  <conditionalFormatting sqref="B153:B154">
    <cfRule type="duplicateValues" dxfId="15" priority="10"/>
  </conditionalFormatting>
  <conditionalFormatting sqref="B155">
    <cfRule type="duplicateValues" dxfId="14" priority="9"/>
  </conditionalFormatting>
  <conditionalFormatting sqref="B156">
    <cfRule type="duplicateValues" dxfId="13" priority="8"/>
  </conditionalFormatting>
  <conditionalFormatting sqref="B157">
    <cfRule type="duplicateValues" dxfId="12" priority="6"/>
  </conditionalFormatting>
  <conditionalFormatting sqref="B158">
    <cfRule type="duplicateValues" dxfId="11" priority="5"/>
  </conditionalFormatting>
  <conditionalFormatting sqref="B160">
    <cfRule type="duplicateValues" dxfId="10" priority="4"/>
  </conditionalFormatting>
  <conditionalFormatting sqref="B165">
    <cfRule type="duplicateValues" dxfId="9" priority="2"/>
  </conditionalFormatting>
  <conditionalFormatting sqref="B176 B159 B161:B164 B197:B225 B242:B246">
    <cfRule type="duplicateValues" dxfId="8" priority="7"/>
  </conditionalFormatting>
  <conditionalFormatting sqref="B179">
    <cfRule type="duplicateValues" dxfId="7" priority="3"/>
  </conditionalFormatting>
  <conditionalFormatting sqref="B230:B237">
    <cfRule type="duplicateValues" dxfId="6" priority="1"/>
  </conditionalFormatting>
  <conditionalFormatting sqref="B228:D228 B229 D229">
    <cfRule type="duplicateValues" dxfId="5" priority="16"/>
  </conditionalFormatting>
  <conditionalFormatting sqref="C171">
    <cfRule type="duplicateValues" dxfId="4" priority="21"/>
  </conditionalFormatting>
  <conditionalFormatting sqref="AW49:AW57">
    <cfRule type="duplicateValues" dxfId="3" priority="15"/>
  </conditionalFormatting>
  <conditionalFormatting sqref="AW60:AW112 AW58 AW174:AW175 AW166:AW171">
    <cfRule type="duplicateValues" dxfId="2" priority="14"/>
  </conditionalFormatting>
  <conditionalFormatting sqref="AW119 AW117">
    <cfRule type="duplicateValues" dxfId="1" priority="13"/>
  </conditionalFormatting>
  <conditionalFormatting sqref="AW120:AW125">
    <cfRule type="duplicateValues" dxfId="0" priority="12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62"/>
  <sheetViews>
    <sheetView topLeftCell="A139" workbookViewId="0">
      <selection activeCell="F7" sqref="F7"/>
    </sheetView>
  </sheetViews>
  <sheetFormatPr defaultColWidth="9" defaultRowHeight="15.6"/>
  <cols>
    <col min="1" max="1" width="11" customWidth="1"/>
    <col min="2" max="2" width="9.09765625" customWidth="1"/>
    <col min="3" max="3" width="28.69921875" style="1" customWidth="1"/>
    <col min="4" max="4" width="12.19921875"/>
    <col min="5" max="5" width="11.8984375" style="5" customWidth="1"/>
    <col min="6" max="6" width="18.19921875" style="6" customWidth="1"/>
    <col min="7" max="9" width="8.59765625" style="6" customWidth="1"/>
    <col min="10" max="12" width="8.59765625" customWidth="1"/>
    <col min="13" max="13" width="10.19921875" style="2" customWidth="1"/>
    <col min="14" max="18" width="7.59765625" style="2" customWidth="1"/>
    <col min="19" max="24" width="7.59765625" style="6" customWidth="1"/>
    <col min="25" max="25" width="10" style="6" customWidth="1"/>
    <col min="26" max="47" width="7.59765625" style="6" customWidth="1"/>
    <col min="48" max="50" width="7.59765625" customWidth="1"/>
  </cols>
  <sheetData>
    <row r="1" spans="1:50" ht="39" customHeight="1">
      <c r="A1" s="97" t="s">
        <v>444</v>
      </c>
      <c r="B1" s="97"/>
      <c r="C1" s="97"/>
      <c r="D1" s="97"/>
      <c r="E1" s="97"/>
      <c r="F1" s="7"/>
      <c r="G1" s="7"/>
      <c r="H1" s="7"/>
      <c r="I1" s="7"/>
      <c r="J1" s="25"/>
      <c r="K1" s="25"/>
      <c r="L1" s="25"/>
      <c r="M1" s="25"/>
      <c r="N1" s="25"/>
      <c r="O1" s="25"/>
      <c r="P1" s="25"/>
      <c r="Q1" s="25"/>
      <c r="R1" s="2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25"/>
      <c r="AW1" s="25"/>
      <c r="AX1" s="25"/>
    </row>
    <row r="2" spans="1:50" ht="27" customHeight="1">
      <c r="A2" s="98"/>
      <c r="B2" s="98"/>
      <c r="C2" s="98"/>
      <c r="D2" s="98"/>
      <c r="E2" s="9"/>
      <c r="F2" s="9"/>
      <c r="G2" s="10"/>
      <c r="H2" s="10"/>
      <c r="I2" s="10"/>
      <c r="J2" s="26"/>
      <c r="K2" s="26"/>
      <c r="L2" s="26"/>
      <c r="M2" s="26"/>
      <c r="N2" s="26"/>
      <c r="O2" s="26"/>
      <c r="P2" s="26"/>
      <c r="Q2" s="26"/>
      <c r="R2" s="2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26"/>
      <c r="AW2" s="26"/>
      <c r="AX2" s="26"/>
    </row>
    <row r="3" spans="1:50" ht="27" customHeight="1">
      <c r="A3" s="8" t="s">
        <v>445</v>
      </c>
      <c r="B3" s="8"/>
      <c r="C3" s="8"/>
      <c r="D3" s="8"/>
      <c r="E3" s="9"/>
      <c r="F3" s="9"/>
      <c r="G3" s="10"/>
      <c r="H3" s="10"/>
      <c r="I3" s="10"/>
      <c r="J3" s="26"/>
      <c r="K3" s="26"/>
      <c r="L3" s="26"/>
      <c r="M3" s="26"/>
      <c r="N3" s="26"/>
      <c r="O3" s="26"/>
      <c r="P3" s="26"/>
      <c r="Q3" s="26"/>
      <c r="R3" s="26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26"/>
      <c r="AW3" s="26"/>
      <c r="AX3" s="26"/>
    </row>
    <row r="4" spans="1:50" s="4" customFormat="1" ht="35.1" customHeight="1">
      <c r="A4" s="11" t="s">
        <v>446</v>
      </c>
      <c r="B4" s="11" t="s">
        <v>1</v>
      </c>
      <c r="C4" s="11" t="s">
        <v>447</v>
      </c>
      <c r="D4" s="12" t="s">
        <v>448</v>
      </c>
      <c r="E4" s="13" t="s">
        <v>449</v>
      </c>
      <c r="F4" s="14"/>
      <c r="G4" s="14"/>
      <c r="H4" s="14"/>
      <c r="I4" s="14"/>
      <c r="J4" s="27"/>
      <c r="K4" s="27"/>
      <c r="L4" s="27"/>
      <c r="M4" s="28"/>
      <c r="N4" s="28"/>
      <c r="O4" s="28"/>
      <c r="P4" s="28"/>
      <c r="Q4" s="28"/>
      <c r="R4" s="28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32"/>
      <c r="AW4" s="32"/>
      <c r="AX4" s="32"/>
    </row>
    <row r="5" spans="1:50" s="4" customFormat="1" ht="25.2" customHeight="1">
      <c r="A5" s="95" t="s">
        <v>450</v>
      </c>
      <c r="B5" s="15">
        <v>1</v>
      </c>
      <c r="C5" s="16" t="s">
        <v>451</v>
      </c>
      <c r="D5" s="16">
        <v>1</v>
      </c>
      <c r="E5" s="17">
        <v>2.4</v>
      </c>
      <c r="F5" s="14"/>
      <c r="G5" s="14"/>
      <c r="H5" s="14"/>
      <c r="I5" s="14"/>
      <c r="J5" s="27"/>
      <c r="K5" s="27"/>
      <c r="L5" s="27"/>
      <c r="M5" s="28"/>
      <c r="N5" s="28"/>
      <c r="O5" s="28"/>
      <c r="P5" s="28"/>
      <c r="Q5" s="28"/>
      <c r="R5" s="2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31"/>
      <c r="AI5" s="31"/>
      <c r="AJ5" s="31"/>
      <c r="AK5" s="31"/>
      <c r="AL5" s="31"/>
      <c r="AM5" s="14"/>
      <c r="AN5" s="14"/>
      <c r="AO5" s="14"/>
      <c r="AP5" s="14"/>
      <c r="AQ5" s="14"/>
      <c r="AR5" s="14"/>
      <c r="AS5" s="14"/>
      <c r="AT5" s="14"/>
      <c r="AU5" s="33"/>
      <c r="AV5" s="32"/>
      <c r="AW5" s="32"/>
      <c r="AX5" s="32"/>
    </row>
    <row r="6" spans="1:50" s="4" customFormat="1" ht="25.2" customHeight="1">
      <c r="A6" s="95"/>
      <c r="B6" s="15">
        <v>2</v>
      </c>
      <c r="C6" s="16" t="s">
        <v>452</v>
      </c>
      <c r="D6" s="16">
        <v>2</v>
      </c>
      <c r="E6" s="17">
        <v>2.4</v>
      </c>
      <c r="F6" s="14"/>
      <c r="G6" s="14"/>
      <c r="H6" s="14"/>
      <c r="I6" s="14"/>
      <c r="J6" s="27"/>
      <c r="K6" s="27"/>
      <c r="L6" s="27"/>
      <c r="M6" s="28"/>
      <c r="N6" s="28"/>
      <c r="O6" s="28"/>
      <c r="P6" s="28"/>
      <c r="Q6" s="28"/>
      <c r="R6" s="2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32"/>
      <c r="AW6" s="32"/>
      <c r="AX6" s="32"/>
    </row>
    <row r="7" spans="1:50" s="4" customFormat="1" ht="25.2" customHeight="1">
      <c r="A7" s="95"/>
      <c r="B7" s="15">
        <v>3</v>
      </c>
      <c r="C7" s="17" t="s">
        <v>453</v>
      </c>
      <c r="D7" s="17">
        <v>1</v>
      </c>
      <c r="E7" s="18">
        <v>2</v>
      </c>
      <c r="F7" s="19"/>
      <c r="G7" s="20"/>
      <c r="H7" s="14"/>
      <c r="I7" s="20"/>
      <c r="J7" s="29"/>
      <c r="K7" s="29"/>
      <c r="L7" s="29"/>
      <c r="M7" s="30"/>
      <c r="N7" s="30"/>
      <c r="O7" s="30"/>
      <c r="P7" s="30"/>
      <c r="Q7" s="30"/>
      <c r="R7" s="3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50" s="4" customFormat="1" ht="25.2" customHeight="1">
      <c r="A8" s="95"/>
      <c r="B8" s="15">
        <v>4</v>
      </c>
      <c r="C8" s="17" t="s">
        <v>454</v>
      </c>
      <c r="D8" s="17">
        <v>1</v>
      </c>
      <c r="E8" s="18">
        <v>2</v>
      </c>
      <c r="F8" s="19"/>
      <c r="G8" s="20"/>
      <c r="H8" s="14"/>
      <c r="I8" s="20"/>
      <c r="J8" s="29"/>
      <c r="K8" s="29"/>
      <c r="L8" s="29"/>
      <c r="M8" s="30"/>
      <c r="N8" s="30"/>
      <c r="O8" s="30"/>
      <c r="P8" s="30"/>
      <c r="Q8" s="30"/>
      <c r="R8" s="3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50" s="4" customFormat="1" ht="25.2" customHeight="1">
      <c r="A9" s="95"/>
      <c r="B9" s="15">
        <v>5</v>
      </c>
      <c r="C9" s="17" t="s">
        <v>455</v>
      </c>
      <c r="D9" s="17">
        <v>1</v>
      </c>
      <c r="E9" s="18">
        <v>2</v>
      </c>
      <c r="F9" s="19"/>
      <c r="G9" s="20"/>
      <c r="H9" s="14"/>
      <c r="I9" s="20"/>
      <c r="J9" s="29"/>
      <c r="K9" s="29"/>
      <c r="L9" s="29"/>
      <c r="M9" s="30"/>
      <c r="N9" s="30"/>
      <c r="O9" s="30"/>
      <c r="P9" s="30"/>
      <c r="Q9" s="30"/>
      <c r="R9" s="3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50" s="4" customFormat="1" ht="25.2" customHeight="1">
      <c r="A10" s="95"/>
      <c r="B10" s="15">
        <v>6</v>
      </c>
      <c r="C10" s="17" t="s">
        <v>456</v>
      </c>
      <c r="D10" s="17">
        <v>1</v>
      </c>
      <c r="E10" s="18">
        <v>2</v>
      </c>
      <c r="F10" s="19"/>
      <c r="G10" s="20"/>
      <c r="H10" s="14"/>
      <c r="I10" s="20"/>
      <c r="J10" s="29"/>
      <c r="K10" s="29"/>
      <c r="L10" s="29"/>
      <c r="M10" s="30"/>
      <c r="N10" s="30"/>
      <c r="O10" s="30"/>
      <c r="P10" s="30"/>
      <c r="Q10" s="30"/>
      <c r="R10" s="3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50" s="4" customFormat="1" ht="25.2" customHeight="1">
      <c r="A11" s="95"/>
      <c r="B11" s="15">
        <v>7</v>
      </c>
      <c r="C11" s="17" t="s">
        <v>457</v>
      </c>
      <c r="D11" s="17">
        <v>1</v>
      </c>
      <c r="E11" s="18">
        <v>2</v>
      </c>
      <c r="F11" s="19"/>
      <c r="G11" s="20"/>
      <c r="H11" s="14"/>
      <c r="I11" s="20"/>
      <c r="J11" s="29"/>
      <c r="K11" s="29"/>
      <c r="L11" s="29"/>
      <c r="M11" s="30"/>
      <c r="N11" s="30"/>
      <c r="O11" s="30"/>
      <c r="P11" s="30"/>
      <c r="Q11" s="30"/>
      <c r="R11" s="3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50" s="4" customFormat="1" ht="25.2" customHeight="1">
      <c r="A12" s="95"/>
      <c r="B12" s="15">
        <v>8</v>
      </c>
      <c r="C12" s="17" t="s">
        <v>458</v>
      </c>
      <c r="D12" s="17">
        <v>1</v>
      </c>
      <c r="E12" s="18">
        <v>2</v>
      </c>
      <c r="F12" s="19"/>
      <c r="G12" s="20"/>
      <c r="H12" s="14"/>
      <c r="I12" s="20"/>
      <c r="J12" s="29"/>
      <c r="K12" s="29"/>
      <c r="L12" s="29"/>
      <c r="M12" s="30"/>
      <c r="N12" s="30"/>
      <c r="O12" s="30"/>
      <c r="P12" s="30"/>
      <c r="Q12" s="3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50" s="4" customFormat="1" ht="25.2" customHeight="1">
      <c r="A13" s="95"/>
      <c r="B13" s="15">
        <v>9</v>
      </c>
      <c r="C13" s="17" t="s">
        <v>459</v>
      </c>
      <c r="D13" s="17">
        <v>1</v>
      </c>
      <c r="E13" s="18">
        <v>2</v>
      </c>
      <c r="F13" s="19"/>
      <c r="G13" s="20"/>
      <c r="H13" s="14"/>
      <c r="I13" s="20"/>
      <c r="J13" s="29"/>
      <c r="K13" s="29"/>
      <c r="L13" s="29"/>
      <c r="M13" s="30"/>
      <c r="N13" s="30"/>
      <c r="O13" s="30"/>
      <c r="P13" s="30"/>
      <c r="Q13" s="30"/>
      <c r="R13" s="3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50" s="4" customFormat="1" ht="25.2" customHeight="1">
      <c r="A14" s="95"/>
      <c r="B14" s="15">
        <v>10</v>
      </c>
      <c r="C14" s="17" t="s">
        <v>460</v>
      </c>
      <c r="D14" s="17">
        <v>1</v>
      </c>
      <c r="E14" s="18">
        <v>2</v>
      </c>
      <c r="F14" s="19"/>
      <c r="G14" s="20"/>
      <c r="H14" s="14"/>
      <c r="I14" s="20"/>
      <c r="J14" s="29"/>
      <c r="K14" s="29"/>
      <c r="L14" s="29"/>
      <c r="M14" s="30"/>
      <c r="N14" s="30"/>
      <c r="O14" s="30"/>
      <c r="P14" s="30"/>
      <c r="Q14" s="30"/>
      <c r="R14" s="3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50" s="4" customFormat="1" ht="25.2" customHeight="1">
      <c r="A15" s="95"/>
      <c r="B15" s="15">
        <v>11</v>
      </c>
      <c r="C15" s="17" t="s">
        <v>461</v>
      </c>
      <c r="D15" s="17">
        <v>1</v>
      </c>
      <c r="E15" s="18">
        <v>2</v>
      </c>
      <c r="F15" s="19"/>
      <c r="G15" s="20"/>
      <c r="H15" s="14"/>
      <c r="I15" s="20"/>
      <c r="J15" s="29"/>
      <c r="K15" s="29"/>
      <c r="L15" s="29"/>
      <c r="M15" s="30"/>
      <c r="N15" s="30"/>
      <c r="O15" s="30"/>
      <c r="P15" s="30"/>
      <c r="Q15" s="30"/>
      <c r="R15" s="3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50" s="4" customFormat="1" ht="25.2" customHeight="1">
      <c r="A16" s="95"/>
      <c r="B16" s="15">
        <v>12</v>
      </c>
      <c r="C16" s="17" t="s">
        <v>462</v>
      </c>
      <c r="D16" s="17">
        <v>1</v>
      </c>
      <c r="E16" s="18">
        <v>2</v>
      </c>
      <c r="F16" s="19"/>
      <c r="G16" s="20"/>
      <c r="H16" s="14"/>
      <c r="I16" s="20"/>
      <c r="J16" s="29"/>
      <c r="K16" s="29"/>
      <c r="L16" s="29"/>
      <c r="M16" s="30"/>
      <c r="N16" s="30"/>
      <c r="O16" s="30"/>
      <c r="P16" s="30"/>
      <c r="Q16" s="30"/>
      <c r="R16" s="3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69" s="4" customFormat="1" ht="25.2" customHeight="1">
      <c r="A17" s="95"/>
      <c r="B17" s="15">
        <v>13</v>
      </c>
      <c r="C17" s="17" t="s">
        <v>463</v>
      </c>
      <c r="D17" s="17">
        <v>1</v>
      </c>
      <c r="E17" s="18">
        <v>2</v>
      </c>
      <c r="F17" s="19"/>
      <c r="G17" s="20"/>
      <c r="H17" s="14"/>
      <c r="I17" s="20"/>
      <c r="M17" s="30"/>
      <c r="N17" s="30"/>
      <c r="O17" s="30"/>
      <c r="P17" s="30"/>
      <c r="Q17" s="30"/>
      <c r="R17" s="3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69" s="4" customFormat="1" ht="25.2" customHeight="1">
      <c r="A18" s="95"/>
      <c r="B18" s="15">
        <v>14</v>
      </c>
      <c r="C18" s="17" t="s">
        <v>464</v>
      </c>
      <c r="D18" s="17">
        <v>1</v>
      </c>
      <c r="E18" s="18">
        <v>4</v>
      </c>
      <c r="F18" s="19"/>
      <c r="G18" s="20"/>
      <c r="H18" s="14"/>
      <c r="I18" s="20"/>
      <c r="M18" s="30"/>
      <c r="N18" s="30"/>
      <c r="O18" s="30"/>
      <c r="P18" s="30"/>
      <c r="Q18" s="30"/>
      <c r="R18" s="30"/>
      <c r="S18" s="20"/>
      <c r="T18" s="20"/>
      <c r="U18" s="20"/>
      <c r="V18" s="20"/>
      <c r="W18" s="20"/>
      <c r="X18" s="20"/>
      <c r="Y18" s="20"/>
      <c r="Z18" s="20"/>
      <c r="AA18" s="20"/>
      <c r="AB18" s="6"/>
      <c r="AC18" s="20"/>
      <c r="AD18" s="20"/>
      <c r="AE18" s="6"/>
      <c r="AF18" s="20"/>
      <c r="AG18" s="20"/>
      <c r="AH18" s="20"/>
      <c r="AI18" s="20"/>
      <c r="AJ18" s="20"/>
      <c r="AK18" s="20"/>
      <c r="AL18" s="20"/>
      <c r="AM18" s="6"/>
      <c r="AN18" s="20"/>
      <c r="AO18" s="20"/>
      <c r="AP18" s="20"/>
      <c r="AQ18" s="20"/>
      <c r="AR18" s="20"/>
      <c r="AS18" s="20"/>
      <c r="AT18" s="20"/>
      <c r="AU18" s="20"/>
    </row>
    <row r="19" spans="1:69" s="4" customFormat="1" ht="25.2" customHeight="1">
      <c r="A19" s="95"/>
      <c r="B19" s="15">
        <v>15</v>
      </c>
      <c r="C19" s="17" t="s">
        <v>465</v>
      </c>
      <c r="D19" s="17">
        <v>1</v>
      </c>
      <c r="E19" s="18">
        <v>4</v>
      </c>
      <c r="F19" s="19"/>
      <c r="G19" s="20"/>
      <c r="H19" s="14"/>
      <c r="I19" s="20"/>
      <c r="J19" s="29"/>
      <c r="K19" s="29"/>
      <c r="L19" s="29"/>
      <c r="M19" s="30"/>
      <c r="N19" s="30"/>
      <c r="O19" s="30"/>
      <c r="P19" s="30"/>
      <c r="Q19" s="30"/>
      <c r="R19" s="3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69" s="4" customFormat="1" ht="25.2" customHeight="1">
      <c r="A20" s="95"/>
      <c r="B20" s="15">
        <v>16</v>
      </c>
      <c r="C20" s="17" t="s">
        <v>466</v>
      </c>
      <c r="D20" s="17">
        <v>1</v>
      </c>
      <c r="E20" s="18">
        <v>4</v>
      </c>
      <c r="F20" s="19"/>
      <c r="G20" s="20"/>
      <c r="H20" s="14"/>
      <c r="I20" s="20"/>
      <c r="L20" s="29"/>
      <c r="M20" s="30"/>
      <c r="N20" s="30"/>
      <c r="O20" s="30"/>
      <c r="P20" s="30"/>
      <c r="Q20" s="30"/>
      <c r="R20" s="3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69" s="4" customFormat="1" ht="25.2" customHeight="1">
      <c r="A21" s="95"/>
      <c r="B21" s="15">
        <v>17</v>
      </c>
      <c r="C21" s="17" t="s">
        <v>467</v>
      </c>
      <c r="D21" s="17">
        <v>1</v>
      </c>
      <c r="E21" s="18">
        <v>4</v>
      </c>
      <c r="F21" s="19"/>
      <c r="G21" s="20"/>
      <c r="H21" s="14"/>
      <c r="I21" s="20"/>
      <c r="J21" s="29"/>
      <c r="K21" s="29"/>
      <c r="L21" s="29"/>
      <c r="M21" s="30"/>
      <c r="N21" s="30"/>
      <c r="O21" s="30"/>
      <c r="P21" s="30"/>
      <c r="Q21" s="30"/>
      <c r="R21" s="3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69" s="4" customFormat="1" ht="25.2" customHeight="1">
      <c r="A22" s="95"/>
      <c r="B22" s="15">
        <v>18</v>
      </c>
      <c r="C22" s="17" t="s">
        <v>468</v>
      </c>
      <c r="D22" s="17">
        <v>1</v>
      </c>
      <c r="E22" s="18">
        <v>4</v>
      </c>
      <c r="F22" s="19"/>
      <c r="G22" s="20"/>
      <c r="H22" s="14"/>
      <c r="I22" s="20"/>
      <c r="J22" s="29"/>
      <c r="K22" s="29"/>
      <c r="L22" s="29"/>
      <c r="M22" s="30"/>
      <c r="N22" s="30"/>
      <c r="O22" s="30"/>
      <c r="P22" s="30"/>
      <c r="Q22" s="30"/>
      <c r="R22" s="3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69" s="4" customFormat="1" ht="25.2" customHeight="1">
      <c r="A23" s="95"/>
      <c r="B23" s="15">
        <v>19</v>
      </c>
      <c r="C23" s="17" t="s">
        <v>469</v>
      </c>
      <c r="D23" s="17">
        <v>1</v>
      </c>
      <c r="E23" s="17">
        <v>4.4000000000000004</v>
      </c>
      <c r="F23" s="19"/>
      <c r="G23" s="20"/>
      <c r="H23" s="14"/>
      <c r="I23" s="20"/>
      <c r="J23" s="30"/>
      <c r="K23" s="30"/>
      <c r="L23" s="30"/>
      <c r="M23" s="30"/>
      <c r="N23" s="30"/>
      <c r="O23" s="30"/>
      <c r="P23" s="30"/>
      <c r="Q23" s="30"/>
      <c r="R23" s="3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</row>
    <row r="24" spans="1:69" s="4" customFormat="1" ht="25.2" customHeight="1">
      <c r="A24" s="95"/>
      <c r="B24" s="15">
        <v>20</v>
      </c>
      <c r="C24" s="17" t="s">
        <v>470</v>
      </c>
      <c r="D24" s="17">
        <v>1</v>
      </c>
      <c r="E24" s="17">
        <v>5.44</v>
      </c>
      <c r="F24" s="19"/>
      <c r="G24" s="20"/>
      <c r="H24" s="14"/>
      <c r="I24" s="20"/>
      <c r="J24" s="30"/>
      <c r="K24" s="30"/>
      <c r="L24" s="30"/>
      <c r="M24" s="30"/>
      <c r="N24" s="30"/>
      <c r="O24" s="30"/>
      <c r="P24" s="30"/>
      <c r="Q24" s="30"/>
      <c r="R24" s="3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</row>
    <row r="25" spans="1:69" s="4" customFormat="1" ht="25.2" customHeight="1">
      <c r="A25" s="95"/>
      <c r="B25" s="15">
        <v>21</v>
      </c>
      <c r="C25" s="16" t="s">
        <v>471</v>
      </c>
      <c r="D25" s="16">
        <v>2</v>
      </c>
      <c r="E25" s="17">
        <v>2.1</v>
      </c>
      <c r="F25" s="19"/>
      <c r="G25" s="20"/>
      <c r="H25" s="14"/>
      <c r="I25" s="20"/>
      <c r="J25" s="29"/>
      <c r="K25" s="29"/>
      <c r="L25" s="29"/>
      <c r="M25" s="30"/>
      <c r="N25" s="30"/>
      <c r="O25" s="30"/>
      <c r="P25" s="30"/>
      <c r="Q25" s="30"/>
      <c r="R25" s="3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69" s="4" customFormat="1" ht="25.2" customHeight="1">
      <c r="A26" s="95"/>
      <c r="B26" s="15">
        <v>22</v>
      </c>
      <c r="C26" s="16" t="s">
        <v>472</v>
      </c>
      <c r="D26" s="16">
        <v>1</v>
      </c>
      <c r="E26" s="17">
        <v>2.4</v>
      </c>
      <c r="F26" s="19"/>
      <c r="G26" s="20"/>
      <c r="H26" s="14"/>
      <c r="I26" s="20"/>
      <c r="J26" s="29"/>
      <c r="K26" s="29"/>
      <c r="L26" s="29"/>
      <c r="M26" s="30"/>
      <c r="N26" s="30"/>
      <c r="O26" s="30"/>
      <c r="P26" s="30"/>
      <c r="Q26" s="30"/>
      <c r="R26" s="3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69" s="4" customFormat="1" ht="25.2" customHeight="1">
      <c r="A27" s="95"/>
      <c r="B27" s="15">
        <v>23</v>
      </c>
      <c r="C27" s="16" t="s">
        <v>473</v>
      </c>
      <c r="D27" s="16">
        <v>1</v>
      </c>
      <c r="E27" s="17">
        <v>2.4</v>
      </c>
      <c r="F27" s="3"/>
      <c r="G27" s="3"/>
      <c r="H27" s="1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69" ht="25.2" customHeight="1">
      <c r="A28" s="95"/>
      <c r="B28" s="15">
        <v>24</v>
      </c>
      <c r="C28" s="16" t="s">
        <v>474</v>
      </c>
      <c r="D28" s="21">
        <v>7</v>
      </c>
      <c r="E28" s="21">
        <v>2</v>
      </c>
      <c r="G28"/>
      <c r="H28" s="14"/>
      <c r="I28"/>
      <c r="AV28" s="6"/>
      <c r="AW28" s="6"/>
      <c r="AX28" s="6"/>
    </row>
    <row r="29" spans="1:69" ht="25.2" customHeight="1">
      <c r="A29" s="95"/>
      <c r="B29" s="15">
        <v>25</v>
      </c>
      <c r="C29" s="16" t="s">
        <v>475</v>
      </c>
      <c r="D29" s="21">
        <v>9</v>
      </c>
      <c r="E29" s="21">
        <v>2</v>
      </c>
      <c r="F29"/>
      <c r="G29"/>
      <c r="H29" s="14"/>
      <c r="I29"/>
      <c r="AV29" s="6"/>
      <c r="AW29" s="6"/>
      <c r="AX29" s="6"/>
    </row>
    <row r="30" spans="1:69" ht="25.2" customHeight="1">
      <c r="A30" s="95"/>
      <c r="B30" s="15">
        <v>26</v>
      </c>
      <c r="C30" s="17" t="s">
        <v>476</v>
      </c>
      <c r="D30" s="17">
        <v>1</v>
      </c>
      <c r="E30" s="18">
        <v>2</v>
      </c>
      <c r="F30"/>
      <c r="G30"/>
      <c r="H30" s="14"/>
      <c r="I30"/>
    </row>
    <row r="31" spans="1:69" ht="25.2" customHeight="1">
      <c r="A31" s="95"/>
      <c r="B31" s="15">
        <v>27</v>
      </c>
      <c r="C31" s="17" t="s">
        <v>477</v>
      </c>
      <c r="D31" s="17">
        <v>1</v>
      </c>
      <c r="E31" s="18">
        <v>2</v>
      </c>
      <c r="F31"/>
      <c r="G31"/>
      <c r="H31" s="14"/>
      <c r="I31"/>
      <c r="K31" s="6"/>
      <c r="L31" s="6"/>
      <c r="M31" s="6"/>
      <c r="N31" s="6"/>
      <c r="O31" s="6"/>
      <c r="P31" s="6"/>
      <c r="Q31" s="6"/>
      <c r="R31" s="6"/>
    </row>
    <row r="32" spans="1:69" ht="25.2" customHeight="1">
      <c r="A32" s="95"/>
      <c r="B32" s="15">
        <v>28</v>
      </c>
      <c r="C32" s="17" t="s">
        <v>478</v>
      </c>
      <c r="D32" s="17">
        <v>1</v>
      </c>
      <c r="E32" s="18">
        <v>4</v>
      </c>
      <c r="F32"/>
      <c r="G32"/>
      <c r="H32" s="14"/>
      <c r="I32"/>
      <c r="K32" s="6"/>
      <c r="L32" s="6"/>
      <c r="M32" s="6"/>
      <c r="N32" s="6"/>
      <c r="O32" s="6"/>
      <c r="P32" s="6"/>
      <c r="Q32" s="6"/>
      <c r="R32" s="6"/>
    </row>
    <row r="33" spans="1:18" ht="25.2" customHeight="1">
      <c r="A33" s="95"/>
      <c r="B33" s="15">
        <v>29</v>
      </c>
      <c r="C33" s="16" t="s">
        <v>479</v>
      </c>
      <c r="D33" s="16">
        <v>27</v>
      </c>
      <c r="E33" s="16">
        <v>1</v>
      </c>
      <c r="F33"/>
      <c r="G33"/>
      <c r="H33" s="14"/>
      <c r="I33"/>
      <c r="K33" s="6"/>
      <c r="L33" s="6"/>
      <c r="M33" s="6"/>
      <c r="N33" s="6"/>
      <c r="O33" s="6"/>
      <c r="P33" s="6"/>
      <c r="Q33" s="6"/>
      <c r="R33" s="6"/>
    </row>
    <row r="34" spans="1:18" ht="25.2" customHeight="1">
      <c r="A34" s="95"/>
      <c r="B34" s="15">
        <v>30</v>
      </c>
      <c r="C34" s="17" t="s">
        <v>480</v>
      </c>
      <c r="D34" s="17">
        <v>1</v>
      </c>
      <c r="E34" s="18">
        <v>4</v>
      </c>
      <c r="H34" s="14"/>
      <c r="J34" s="6"/>
      <c r="K34" s="6"/>
      <c r="L34" s="6"/>
      <c r="M34" s="6"/>
      <c r="N34" s="6"/>
      <c r="O34" s="6"/>
      <c r="P34" s="6"/>
      <c r="Q34" s="6"/>
      <c r="R34" s="6"/>
    </row>
    <row r="35" spans="1:18" ht="25.2" customHeight="1">
      <c r="A35" s="95"/>
      <c r="B35" s="15">
        <v>31</v>
      </c>
      <c r="C35" s="17" t="s">
        <v>481</v>
      </c>
      <c r="D35" s="17">
        <v>1</v>
      </c>
      <c r="E35" s="18">
        <v>4</v>
      </c>
      <c r="H35" s="14"/>
      <c r="J35" s="6"/>
      <c r="K35" s="6"/>
      <c r="L35" s="6"/>
      <c r="M35" s="6"/>
      <c r="N35" s="6"/>
      <c r="O35" s="6"/>
      <c r="P35" s="6"/>
      <c r="Q35" s="6"/>
      <c r="R35" s="6"/>
    </row>
    <row r="36" spans="1:18" ht="25.2" customHeight="1">
      <c r="A36" s="95"/>
      <c r="B36" s="15">
        <v>32</v>
      </c>
      <c r="C36" s="17" t="s">
        <v>482</v>
      </c>
      <c r="D36" s="17">
        <v>1</v>
      </c>
      <c r="E36" s="18">
        <v>4</v>
      </c>
      <c r="H36" s="14"/>
      <c r="J36" s="6"/>
      <c r="K36" s="6"/>
      <c r="L36" s="6"/>
      <c r="M36" s="6"/>
      <c r="N36" s="6"/>
      <c r="O36" s="6"/>
      <c r="P36" s="6"/>
      <c r="Q36" s="6"/>
      <c r="R36" s="6"/>
    </row>
    <row r="37" spans="1:18" ht="25.2" customHeight="1">
      <c r="A37" s="95"/>
      <c r="B37" s="15">
        <v>33</v>
      </c>
      <c r="C37" s="17" t="s">
        <v>483</v>
      </c>
      <c r="D37" s="17">
        <v>1</v>
      </c>
      <c r="E37" s="18">
        <v>4</v>
      </c>
      <c r="H37" s="14"/>
      <c r="J37" s="6"/>
      <c r="K37" s="6"/>
      <c r="L37" s="6"/>
      <c r="M37" s="6"/>
      <c r="N37" s="6"/>
      <c r="O37" s="6"/>
      <c r="P37" s="6"/>
      <c r="Q37" s="6"/>
      <c r="R37" s="6"/>
    </row>
    <row r="38" spans="1:18" ht="25.2" customHeight="1">
      <c r="A38" s="95"/>
      <c r="B38" s="15">
        <v>34</v>
      </c>
      <c r="C38" s="17" t="s">
        <v>484</v>
      </c>
      <c r="D38" s="17">
        <v>1</v>
      </c>
      <c r="E38" s="18">
        <v>4</v>
      </c>
      <c r="H38" s="14"/>
      <c r="J38" s="6"/>
      <c r="K38" s="6"/>
      <c r="L38" s="6"/>
      <c r="M38" s="6"/>
      <c r="N38" s="6"/>
      <c r="O38" s="6"/>
      <c r="P38" s="6"/>
      <c r="Q38" s="6"/>
      <c r="R38" s="6"/>
    </row>
    <row r="39" spans="1:18" ht="25.2" customHeight="1">
      <c r="A39" s="95"/>
      <c r="B39" s="15">
        <v>35</v>
      </c>
      <c r="C39" s="17" t="s">
        <v>485</v>
      </c>
      <c r="D39" s="17">
        <v>1</v>
      </c>
      <c r="E39" s="18">
        <v>2</v>
      </c>
      <c r="H39" s="14"/>
      <c r="J39" s="6"/>
      <c r="K39" s="6"/>
      <c r="L39" s="6"/>
      <c r="M39" s="6"/>
      <c r="N39" s="6"/>
      <c r="O39" s="6"/>
      <c r="P39" s="6"/>
      <c r="Q39" s="6"/>
      <c r="R39" s="6"/>
    </row>
    <row r="40" spans="1:18" ht="25.2" customHeight="1">
      <c r="A40" s="95"/>
      <c r="B40" s="15">
        <v>36</v>
      </c>
      <c r="C40" s="17" t="s">
        <v>486</v>
      </c>
      <c r="D40" s="17">
        <v>1</v>
      </c>
      <c r="E40" s="18">
        <v>4</v>
      </c>
      <c r="H40" s="14"/>
      <c r="J40" s="6"/>
      <c r="K40" s="6"/>
      <c r="L40" s="6"/>
      <c r="M40" s="6"/>
      <c r="N40" s="6"/>
      <c r="O40" s="6"/>
      <c r="P40" s="6"/>
      <c r="Q40" s="6"/>
      <c r="R40" s="6"/>
    </row>
    <row r="41" spans="1:18" ht="25.2" customHeight="1">
      <c r="A41" s="95"/>
      <c r="B41" s="15">
        <v>37</v>
      </c>
      <c r="C41" s="17" t="s">
        <v>487</v>
      </c>
      <c r="D41" s="17">
        <v>1</v>
      </c>
      <c r="E41" s="18">
        <v>4</v>
      </c>
      <c r="H41" s="14"/>
      <c r="J41" s="6"/>
      <c r="K41" s="6"/>
      <c r="L41" s="6"/>
      <c r="M41" s="6"/>
      <c r="N41" s="6"/>
      <c r="O41" s="6"/>
      <c r="P41" s="6"/>
      <c r="Q41" s="6"/>
      <c r="R41" s="6"/>
    </row>
    <row r="42" spans="1:18" ht="25.2" customHeight="1">
      <c r="A42" s="95"/>
      <c r="B42" s="15">
        <v>38</v>
      </c>
      <c r="C42" s="17" t="s">
        <v>488</v>
      </c>
      <c r="D42" s="17">
        <v>1</v>
      </c>
      <c r="E42" s="18">
        <v>2</v>
      </c>
      <c r="H42" s="14"/>
      <c r="J42" s="6"/>
      <c r="K42" s="6"/>
      <c r="L42" s="6"/>
      <c r="M42" s="6"/>
      <c r="N42" s="6"/>
      <c r="O42" s="6"/>
      <c r="P42" s="6"/>
      <c r="Q42" s="6"/>
      <c r="R42" s="6"/>
    </row>
    <row r="43" spans="1:18" ht="25.2" customHeight="1">
      <c r="A43" s="95"/>
      <c r="B43" s="15">
        <v>39</v>
      </c>
      <c r="C43" s="17" t="s">
        <v>489</v>
      </c>
      <c r="D43" s="17">
        <v>1</v>
      </c>
      <c r="E43" s="18">
        <v>2</v>
      </c>
      <c r="H43" s="14"/>
      <c r="J43" s="6"/>
      <c r="K43" s="6"/>
      <c r="L43" s="6"/>
      <c r="M43" s="6"/>
      <c r="N43" s="6"/>
      <c r="O43" s="6"/>
      <c r="P43" s="6"/>
      <c r="Q43" s="6"/>
      <c r="R43" s="6"/>
    </row>
    <row r="44" spans="1:18" ht="25.2" customHeight="1">
      <c r="A44" s="95"/>
      <c r="B44" s="15">
        <v>40</v>
      </c>
      <c r="C44" s="17" t="s">
        <v>490</v>
      </c>
      <c r="D44" s="17">
        <v>1</v>
      </c>
      <c r="E44" s="18">
        <v>2</v>
      </c>
      <c r="H44" s="14"/>
      <c r="J44" s="6"/>
      <c r="K44" s="6"/>
      <c r="L44" s="6"/>
      <c r="M44" s="6"/>
      <c r="N44" s="6"/>
      <c r="O44" s="6"/>
      <c r="P44" s="6"/>
      <c r="Q44" s="6"/>
      <c r="R44" s="6"/>
    </row>
    <row r="45" spans="1:18" ht="25.2" customHeight="1">
      <c r="A45" s="95"/>
      <c r="B45" s="15">
        <v>41</v>
      </c>
      <c r="C45" s="17" t="s">
        <v>491</v>
      </c>
      <c r="D45" s="17">
        <v>1</v>
      </c>
      <c r="E45" s="18">
        <v>2</v>
      </c>
      <c r="H45" s="14"/>
      <c r="J45" s="6"/>
      <c r="K45" s="6"/>
      <c r="L45" s="6"/>
      <c r="M45" s="6"/>
      <c r="N45" s="6"/>
    </row>
    <row r="46" spans="1:18" ht="25.2" customHeight="1">
      <c r="A46" s="95"/>
      <c r="B46" s="15">
        <v>42</v>
      </c>
      <c r="C46" s="17" t="s">
        <v>492</v>
      </c>
      <c r="D46" s="17">
        <v>1</v>
      </c>
      <c r="E46" s="18">
        <v>2</v>
      </c>
      <c r="H46" s="14"/>
      <c r="J46" s="6"/>
      <c r="K46" s="6"/>
      <c r="L46" s="6"/>
      <c r="M46" s="6"/>
      <c r="N46" s="6"/>
    </row>
    <row r="47" spans="1:18" ht="25.2" customHeight="1">
      <c r="A47" s="95"/>
      <c r="B47" s="15">
        <v>43</v>
      </c>
      <c r="C47" s="17" t="s">
        <v>493</v>
      </c>
      <c r="D47" s="17">
        <v>1</v>
      </c>
      <c r="E47" s="18">
        <v>2</v>
      </c>
      <c r="H47" s="14"/>
      <c r="J47" s="6"/>
      <c r="K47" s="6"/>
      <c r="L47" s="6"/>
      <c r="M47" s="6"/>
      <c r="N47" s="6"/>
    </row>
    <row r="48" spans="1:18" ht="25.2" customHeight="1">
      <c r="A48" s="95"/>
      <c r="B48" s="15">
        <v>44</v>
      </c>
      <c r="C48" s="17" t="s">
        <v>494</v>
      </c>
      <c r="D48" s="17">
        <v>1</v>
      </c>
      <c r="E48" s="18">
        <v>2</v>
      </c>
      <c r="H48" s="14"/>
      <c r="J48" s="6"/>
      <c r="K48" s="6"/>
      <c r="L48" s="6"/>
      <c r="M48" s="6"/>
      <c r="N48" s="6"/>
    </row>
    <row r="49" spans="1:8" ht="25.2" customHeight="1">
      <c r="A49" s="95"/>
      <c r="B49" s="15">
        <v>45</v>
      </c>
      <c r="C49" s="17" t="s">
        <v>495</v>
      </c>
      <c r="D49" s="17">
        <v>1</v>
      </c>
      <c r="E49" s="18">
        <v>2</v>
      </c>
      <c r="H49" s="14"/>
    </row>
    <row r="50" spans="1:8" ht="25.2" customHeight="1">
      <c r="A50" s="95"/>
      <c r="B50" s="15">
        <v>46</v>
      </c>
      <c r="C50" s="17" t="s">
        <v>496</v>
      </c>
      <c r="D50" s="17">
        <v>1</v>
      </c>
      <c r="E50" s="18">
        <v>2</v>
      </c>
      <c r="H50" s="14"/>
    </row>
    <row r="51" spans="1:8" ht="25.2" customHeight="1">
      <c r="A51" s="95"/>
      <c r="B51" s="15">
        <v>47</v>
      </c>
      <c r="C51" s="17" t="s">
        <v>497</v>
      </c>
      <c r="D51" s="17">
        <v>1</v>
      </c>
      <c r="E51" s="18">
        <v>2</v>
      </c>
      <c r="H51" s="14"/>
    </row>
    <row r="52" spans="1:8" ht="25.2" customHeight="1">
      <c r="A52" s="95"/>
      <c r="B52" s="15">
        <v>48</v>
      </c>
      <c r="C52" s="17" t="s">
        <v>498</v>
      </c>
      <c r="D52" s="17">
        <v>1</v>
      </c>
      <c r="E52" s="18">
        <v>2</v>
      </c>
      <c r="H52" s="14"/>
    </row>
    <row r="53" spans="1:8" ht="25.2" customHeight="1">
      <c r="A53" s="95"/>
      <c r="B53" s="15">
        <v>49</v>
      </c>
      <c r="C53" s="17" t="s">
        <v>499</v>
      </c>
      <c r="D53" s="17">
        <v>1</v>
      </c>
      <c r="E53" s="18">
        <v>2</v>
      </c>
      <c r="H53" s="14"/>
    </row>
    <row r="54" spans="1:8" ht="25.2" customHeight="1">
      <c r="A54" s="95"/>
      <c r="B54" s="15">
        <v>50</v>
      </c>
      <c r="C54" s="17" t="s">
        <v>500</v>
      </c>
      <c r="D54" s="17">
        <v>1</v>
      </c>
      <c r="E54" s="18">
        <v>4</v>
      </c>
      <c r="H54" s="14"/>
    </row>
    <row r="55" spans="1:8" ht="25.2" customHeight="1">
      <c r="A55" s="95"/>
      <c r="B55" s="15">
        <v>51</v>
      </c>
      <c r="C55" s="17" t="s">
        <v>501</v>
      </c>
      <c r="D55" s="16">
        <v>1</v>
      </c>
      <c r="E55" s="16">
        <v>4.5</v>
      </c>
      <c r="H55" s="14"/>
    </row>
    <row r="56" spans="1:8" ht="25.2" customHeight="1">
      <c r="A56" s="95"/>
      <c r="B56" s="15">
        <v>52</v>
      </c>
      <c r="C56" s="17" t="s">
        <v>502</v>
      </c>
      <c r="D56" s="17">
        <v>1</v>
      </c>
      <c r="E56" s="17">
        <v>2.5</v>
      </c>
      <c r="H56" s="14"/>
    </row>
    <row r="57" spans="1:8" ht="25.2" customHeight="1">
      <c r="A57" s="95"/>
      <c r="B57" s="15">
        <v>53</v>
      </c>
      <c r="C57" s="17" t="s">
        <v>503</v>
      </c>
      <c r="D57" s="17">
        <v>1</v>
      </c>
      <c r="E57" s="17">
        <v>2.5</v>
      </c>
      <c r="H57" s="14"/>
    </row>
    <row r="58" spans="1:8" ht="25.2" customHeight="1">
      <c r="A58" s="95"/>
      <c r="B58" s="15">
        <v>54</v>
      </c>
      <c r="C58" s="22" t="s">
        <v>504</v>
      </c>
      <c r="D58" s="22">
        <f>SUM(D5:D55)</f>
        <v>93</v>
      </c>
      <c r="E58" s="23"/>
      <c r="H58" s="14"/>
    </row>
    <row r="59" spans="1:8" ht="25.2" customHeight="1">
      <c r="A59" s="99" t="s">
        <v>505</v>
      </c>
      <c r="B59" s="24">
        <v>1</v>
      </c>
      <c r="C59" s="17" t="s">
        <v>506</v>
      </c>
      <c r="D59" s="17">
        <v>1</v>
      </c>
      <c r="E59" s="17">
        <v>2.5499999999999998</v>
      </c>
      <c r="H59" s="14"/>
    </row>
    <row r="60" spans="1:8" ht="25.2" customHeight="1">
      <c r="A60" s="100"/>
      <c r="B60" s="24">
        <v>2</v>
      </c>
      <c r="C60" s="17" t="s">
        <v>507</v>
      </c>
      <c r="D60" s="17">
        <v>2</v>
      </c>
      <c r="E60" s="17" t="s">
        <v>508</v>
      </c>
      <c r="H60" s="14"/>
    </row>
    <row r="61" spans="1:8" ht="25.2" customHeight="1">
      <c r="A61" s="100"/>
      <c r="B61" s="24">
        <v>3</v>
      </c>
      <c r="C61" s="17" t="s">
        <v>148</v>
      </c>
      <c r="D61" s="17">
        <v>2</v>
      </c>
      <c r="E61" s="17">
        <v>3.7</v>
      </c>
      <c r="H61" s="14"/>
    </row>
    <row r="62" spans="1:8" ht="25.2" customHeight="1">
      <c r="A62" s="100"/>
      <c r="B62" s="24">
        <v>4</v>
      </c>
      <c r="C62" s="17" t="s">
        <v>509</v>
      </c>
      <c r="D62" s="17">
        <v>1</v>
      </c>
      <c r="E62" s="18">
        <v>2</v>
      </c>
      <c r="H62" s="14"/>
    </row>
    <row r="63" spans="1:8" ht="25.2" customHeight="1">
      <c r="A63" s="100"/>
      <c r="B63" s="24">
        <v>5</v>
      </c>
      <c r="C63" s="17" t="s">
        <v>510</v>
      </c>
      <c r="D63" s="17">
        <v>1</v>
      </c>
      <c r="E63" s="18">
        <v>2</v>
      </c>
      <c r="H63" s="14"/>
    </row>
    <row r="64" spans="1:8" ht="25.2" customHeight="1">
      <c r="A64" s="100"/>
      <c r="B64" s="24">
        <v>6</v>
      </c>
      <c r="C64" s="17" t="s">
        <v>511</v>
      </c>
      <c r="D64" s="17">
        <v>1</v>
      </c>
      <c r="E64" s="18">
        <v>2</v>
      </c>
      <c r="H64" s="14"/>
    </row>
    <row r="65" spans="1:8" ht="25.2" customHeight="1">
      <c r="A65" s="100"/>
      <c r="B65" s="24">
        <v>7</v>
      </c>
      <c r="C65" s="17" t="s">
        <v>512</v>
      </c>
      <c r="D65" s="17">
        <v>1</v>
      </c>
      <c r="E65" s="18">
        <v>2</v>
      </c>
      <c r="H65" s="14"/>
    </row>
    <row r="66" spans="1:8" ht="25.2" customHeight="1">
      <c r="A66" s="100"/>
      <c r="B66" s="24">
        <v>8</v>
      </c>
      <c r="C66" s="17" t="s">
        <v>513</v>
      </c>
      <c r="D66" s="17">
        <v>1</v>
      </c>
      <c r="E66" s="18">
        <v>2</v>
      </c>
      <c r="H66" s="14"/>
    </row>
    <row r="67" spans="1:8" ht="25.2" customHeight="1">
      <c r="A67" s="100"/>
      <c r="B67" s="24">
        <v>9</v>
      </c>
      <c r="C67" s="17" t="s">
        <v>514</v>
      </c>
      <c r="D67" s="17">
        <v>1</v>
      </c>
      <c r="E67" s="18">
        <v>2</v>
      </c>
      <c r="H67" s="14"/>
    </row>
    <row r="68" spans="1:8" ht="25.2" customHeight="1">
      <c r="A68" s="100"/>
      <c r="B68" s="24">
        <v>10</v>
      </c>
      <c r="C68" s="17" t="s">
        <v>515</v>
      </c>
      <c r="D68" s="17">
        <v>1</v>
      </c>
      <c r="E68" s="18">
        <v>2</v>
      </c>
      <c r="H68" s="14"/>
    </row>
    <row r="69" spans="1:8" ht="25.2" customHeight="1">
      <c r="A69" s="100"/>
      <c r="B69" s="24">
        <v>11</v>
      </c>
      <c r="C69" s="17" t="s">
        <v>516</v>
      </c>
      <c r="D69" s="17">
        <v>1</v>
      </c>
      <c r="E69" s="18">
        <v>2</v>
      </c>
      <c r="H69" s="14"/>
    </row>
    <row r="70" spans="1:8" ht="25.2" customHeight="1">
      <c r="A70" s="100"/>
      <c r="B70" s="24">
        <v>12</v>
      </c>
      <c r="C70" s="17" t="s">
        <v>517</v>
      </c>
      <c r="D70" s="17">
        <v>1</v>
      </c>
      <c r="E70" s="18">
        <v>2</v>
      </c>
      <c r="H70" s="14"/>
    </row>
    <row r="71" spans="1:8" ht="25.2" customHeight="1">
      <c r="A71" s="100"/>
      <c r="B71" s="24">
        <v>13</v>
      </c>
      <c r="C71" s="17" t="s">
        <v>518</v>
      </c>
      <c r="D71" s="17">
        <v>1</v>
      </c>
      <c r="E71" s="18">
        <v>1.5</v>
      </c>
      <c r="H71" s="14"/>
    </row>
    <row r="72" spans="1:8" ht="25.2" customHeight="1">
      <c r="A72" s="100"/>
      <c r="B72" s="24">
        <v>14</v>
      </c>
      <c r="C72" s="17" t="s">
        <v>519</v>
      </c>
      <c r="D72" s="17">
        <v>2</v>
      </c>
      <c r="E72" s="18">
        <v>1.5</v>
      </c>
      <c r="H72" s="14"/>
    </row>
    <row r="73" spans="1:8" ht="25.2" customHeight="1">
      <c r="A73" s="100"/>
      <c r="B73" s="24">
        <v>15</v>
      </c>
      <c r="C73" s="17" t="s">
        <v>520</v>
      </c>
      <c r="D73" s="17">
        <v>17</v>
      </c>
      <c r="E73" s="18">
        <v>1</v>
      </c>
      <c r="H73" s="14"/>
    </row>
    <row r="74" spans="1:8" ht="25.2" customHeight="1">
      <c r="A74" s="100"/>
      <c r="B74" s="24">
        <v>16</v>
      </c>
      <c r="C74" s="17" t="s">
        <v>521</v>
      </c>
      <c r="D74" s="17">
        <v>1</v>
      </c>
      <c r="E74" s="18">
        <v>2</v>
      </c>
      <c r="H74" s="14"/>
    </row>
    <row r="75" spans="1:8" ht="25.2" customHeight="1">
      <c r="A75" s="100"/>
      <c r="B75" s="24">
        <v>17</v>
      </c>
      <c r="C75" s="17" t="s">
        <v>522</v>
      </c>
      <c r="D75" s="17">
        <v>3</v>
      </c>
      <c r="E75" s="18">
        <v>7</v>
      </c>
      <c r="F75" s="35"/>
      <c r="H75" s="14"/>
    </row>
    <row r="76" spans="1:8" ht="25.2" customHeight="1">
      <c r="A76" s="100"/>
      <c r="B76" s="24">
        <v>18</v>
      </c>
      <c r="C76" s="17" t="s">
        <v>523</v>
      </c>
      <c r="D76" s="17">
        <v>1</v>
      </c>
      <c r="E76" s="18">
        <v>2</v>
      </c>
      <c r="H76" s="14"/>
    </row>
    <row r="77" spans="1:8" ht="25.2" customHeight="1">
      <c r="A77" s="100"/>
      <c r="B77" s="24">
        <v>19</v>
      </c>
      <c r="C77" s="17" t="s">
        <v>524</v>
      </c>
      <c r="D77" s="17">
        <v>6</v>
      </c>
      <c r="E77" s="18">
        <v>15</v>
      </c>
      <c r="F77" s="35"/>
      <c r="H77" s="14"/>
    </row>
    <row r="78" spans="1:8" ht="25.2" customHeight="1">
      <c r="A78" s="100"/>
      <c r="B78" s="24">
        <v>20</v>
      </c>
      <c r="C78" s="17" t="s">
        <v>525</v>
      </c>
      <c r="D78" s="17">
        <v>1</v>
      </c>
      <c r="E78" s="18">
        <v>2.5</v>
      </c>
      <c r="H78" s="14"/>
    </row>
    <row r="79" spans="1:8" ht="25.2" customHeight="1">
      <c r="A79" s="100"/>
      <c r="B79" s="24">
        <v>21</v>
      </c>
      <c r="C79" s="17" t="s">
        <v>526</v>
      </c>
      <c r="D79" s="17">
        <v>1</v>
      </c>
      <c r="E79" s="17">
        <v>3.5</v>
      </c>
      <c r="H79" s="14"/>
    </row>
    <row r="80" spans="1:8" ht="25.2" customHeight="1">
      <c r="A80" s="100"/>
      <c r="B80" s="24">
        <v>22</v>
      </c>
      <c r="C80" s="17" t="s">
        <v>527</v>
      </c>
      <c r="D80" s="17">
        <v>1</v>
      </c>
      <c r="E80" s="17">
        <v>3.5</v>
      </c>
      <c r="H80" s="14"/>
    </row>
    <row r="81" spans="1:8" ht="25.2" customHeight="1">
      <c r="A81" s="100"/>
      <c r="B81" s="24">
        <v>23</v>
      </c>
      <c r="C81" s="17" t="s">
        <v>528</v>
      </c>
      <c r="D81" s="17">
        <v>1</v>
      </c>
      <c r="E81" s="17">
        <v>3.5</v>
      </c>
      <c r="H81" s="14"/>
    </row>
    <row r="82" spans="1:8" ht="25.2" customHeight="1">
      <c r="A82" s="101"/>
      <c r="B82" s="36"/>
      <c r="C82" s="22" t="s">
        <v>504</v>
      </c>
      <c r="D82" s="22">
        <f>SUM(D59:D81)</f>
        <v>49</v>
      </c>
      <c r="E82" s="35"/>
      <c r="H82" s="14"/>
    </row>
    <row r="83" spans="1:8" ht="25.2" customHeight="1">
      <c r="A83" s="1"/>
      <c r="C83" s="37"/>
      <c r="D83" s="37"/>
      <c r="E83" s="38"/>
      <c r="H83" s="14"/>
    </row>
    <row r="84" spans="1:8" ht="25.2" customHeight="1">
      <c r="A84" s="1"/>
      <c r="C84" s="37"/>
      <c r="D84" s="37"/>
      <c r="E84" s="38"/>
      <c r="H84" s="14"/>
    </row>
    <row r="85" spans="1:8" ht="25.2" customHeight="1">
      <c r="A85" s="1"/>
      <c r="C85" s="37"/>
      <c r="D85" s="37"/>
      <c r="E85" s="38"/>
      <c r="H85" s="14"/>
    </row>
    <row r="86" spans="1:8" ht="25.2" customHeight="1">
      <c r="A86" s="95" t="s">
        <v>529</v>
      </c>
      <c r="B86" s="24">
        <v>1</v>
      </c>
      <c r="C86" s="17" t="s">
        <v>530</v>
      </c>
      <c r="D86" s="17">
        <v>1</v>
      </c>
      <c r="E86" s="18">
        <v>3.1</v>
      </c>
      <c r="H86" s="14"/>
    </row>
    <row r="87" spans="1:8" ht="25.2" customHeight="1">
      <c r="A87" s="96"/>
      <c r="B87" s="24">
        <v>2</v>
      </c>
      <c r="C87" s="17" t="s">
        <v>531</v>
      </c>
      <c r="D87" s="17">
        <v>1</v>
      </c>
      <c r="E87" s="18">
        <v>3</v>
      </c>
      <c r="H87" s="14"/>
    </row>
    <row r="88" spans="1:8" ht="25.2" customHeight="1">
      <c r="A88" s="96"/>
      <c r="B88" s="24">
        <v>3</v>
      </c>
      <c r="C88" s="17" t="s">
        <v>532</v>
      </c>
      <c r="D88" s="17">
        <v>2</v>
      </c>
      <c r="E88" s="18" t="s">
        <v>533</v>
      </c>
      <c r="H88" s="14"/>
    </row>
    <row r="89" spans="1:8" ht="25.2" customHeight="1">
      <c r="A89" s="96"/>
      <c r="B89" s="24">
        <v>4</v>
      </c>
      <c r="C89" s="17" t="s">
        <v>534</v>
      </c>
      <c r="D89" s="17">
        <v>1</v>
      </c>
      <c r="E89" s="18">
        <v>3</v>
      </c>
      <c r="H89" s="14"/>
    </row>
    <row r="90" spans="1:8" ht="25.2" customHeight="1">
      <c r="A90" s="96"/>
      <c r="B90" s="24">
        <v>5</v>
      </c>
      <c r="C90" s="17" t="s">
        <v>535</v>
      </c>
      <c r="D90" s="17">
        <v>1</v>
      </c>
      <c r="E90" s="18">
        <v>3</v>
      </c>
      <c r="H90" s="14"/>
    </row>
    <row r="91" spans="1:8" ht="25.2" customHeight="1">
      <c r="A91" s="96"/>
      <c r="B91" s="24">
        <v>6</v>
      </c>
      <c r="C91" s="17" t="s">
        <v>536</v>
      </c>
      <c r="D91" s="17">
        <v>1</v>
      </c>
      <c r="E91" s="18">
        <v>3</v>
      </c>
      <c r="H91" s="14"/>
    </row>
    <row r="92" spans="1:8" ht="25.2" customHeight="1">
      <c r="A92" s="96"/>
      <c r="B92" s="24">
        <v>7</v>
      </c>
      <c r="C92" s="17" t="s">
        <v>537</v>
      </c>
      <c r="D92" s="17">
        <v>1</v>
      </c>
      <c r="E92" s="18">
        <v>4.5</v>
      </c>
      <c r="H92" s="14"/>
    </row>
    <row r="93" spans="1:8" ht="25.2" customHeight="1">
      <c r="A93" s="96"/>
      <c r="B93" s="24">
        <v>8</v>
      </c>
      <c r="C93" s="17" t="s">
        <v>538</v>
      </c>
      <c r="D93" s="17">
        <v>1</v>
      </c>
      <c r="E93" s="18">
        <v>2</v>
      </c>
      <c r="H93" s="14"/>
    </row>
    <row r="94" spans="1:8" ht="25.2" customHeight="1">
      <c r="A94" s="96"/>
      <c r="B94" s="24">
        <v>9</v>
      </c>
      <c r="C94" s="17" t="s">
        <v>539</v>
      </c>
      <c r="D94" s="17">
        <v>1</v>
      </c>
      <c r="E94" s="18">
        <v>2</v>
      </c>
      <c r="H94" s="14"/>
    </row>
    <row r="95" spans="1:8" ht="25.2" customHeight="1">
      <c r="A95" s="96"/>
      <c r="B95" s="24">
        <v>10</v>
      </c>
      <c r="C95" s="17" t="s">
        <v>540</v>
      </c>
      <c r="D95" s="17">
        <v>1</v>
      </c>
      <c r="E95" s="18">
        <v>2</v>
      </c>
      <c r="H95" s="14"/>
    </row>
    <row r="96" spans="1:8" ht="25.2" customHeight="1">
      <c r="A96" s="96"/>
      <c r="B96" s="24">
        <v>11</v>
      </c>
      <c r="C96" s="17" t="s">
        <v>541</v>
      </c>
      <c r="D96" s="17">
        <v>1</v>
      </c>
      <c r="E96" s="18">
        <v>2</v>
      </c>
      <c r="H96" s="14"/>
    </row>
    <row r="97" spans="1:8" ht="25.2" customHeight="1">
      <c r="A97" s="96"/>
      <c r="B97" s="24">
        <v>12</v>
      </c>
      <c r="C97" s="17" t="s">
        <v>542</v>
      </c>
      <c r="D97" s="17">
        <v>1</v>
      </c>
      <c r="E97" s="18">
        <v>2</v>
      </c>
      <c r="H97" s="14"/>
    </row>
    <row r="98" spans="1:8" ht="25.2" customHeight="1">
      <c r="A98" s="96"/>
      <c r="B98" s="24">
        <v>13</v>
      </c>
      <c r="C98" s="17" t="s">
        <v>543</v>
      </c>
      <c r="D98" s="17">
        <v>3</v>
      </c>
      <c r="E98" s="18">
        <v>4</v>
      </c>
      <c r="H98" s="14"/>
    </row>
    <row r="99" spans="1:8" ht="25.2" customHeight="1">
      <c r="A99" s="96"/>
      <c r="B99" s="24">
        <v>14</v>
      </c>
      <c r="C99" s="17" t="s">
        <v>544</v>
      </c>
      <c r="D99" s="17">
        <v>2</v>
      </c>
      <c r="E99" s="17">
        <v>2</v>
      </c>
      <c r="H99" s="14"/>
    </row>
    <row r="100" spans="1:8" ht="25.2" customHeight="1">
      <c r="A100" s="96"/>
      <c r="B100" s="24">
        <v>15</v>
      </c>
      <c r="C100" s="17" t="s">
        <v>545</v>
      </c>
      <c r="D100" s="17">
        <v>1</v>
      </c>
      <c r="E100" s="17">
        <v>2</v>
      </c>
      <c r="H100" s="14"/>
    </row>
    <row r="101" spans="1:8" ht="25.2" customHeight="1">
      <c r="A101" s="96"/>
      <c r="B101" s="24">
        <v>16</v>
      </c>
      <c r="C101" s="17" t="s">
        <v>546</v>
      </c>
      <c r="D101" s="17">
        <v>1</v>
      </c>
      <c r="E101" s="17">
        <v>2</v>
      </c>
      <c r="H101" s="14"/>
    </row>
    <row r="102" spans="1:8" ht="25.2" customHeight="1">
      <c r="A102" s="96"/>
      <c r="B102" s="24">
        <v>17</v>
      </c>
      <c r="C102" s="17" t="s">
        <v>547</v>
      </c>
      <c r="D102" s="17">
        <v>1</v>
      </c>
      <c r="E102" s="17">
        <v>2</v>
      </c>
      <c r="H102" s="14"/>
    </row>
    <row r="103" spans="1:8" ht="25.2" customHeight="1">
      <c r="A103" s="96"/>
      <c r="B103" s="24">
        <v>18</v>
      </c>
      <c r="C103" s="17" t="s">
        <v>548</v>
      </c>
      <c r="D103" s="17">
        <v>1</v>
      </c>
      <c r="E103" s="17">
        <v>3</v>
      </c>
      <c r="H103" s="14"/>
    </row>
    <row r="104" spans="1:8" ht="25.2" customHeight="1">
      <c r="A104" s="96"/>
      <c r="B104" s="24">
        <v>19</v>
      </c>
      <c r="C104" s="17" t="s">
        <v>549</v>
      </c>
      <c r="D104" s="17">
        <v>1</v>
      </c>
      <c r="E104" s="17">
        <v>3</v>
      </c>
      <c r="H104" s="14"/>
    </row>
    <row r="105" spans="1:8" ht="25.2" customHeight="1">
      <c r="A105" s="96"/>
      <c r="B105" s="24">
        <v>20</v>
      </c>
      <c r="C105" s="17" t="s">
        <v>550</v>
      </c>
      <c r="D105" s="17">
        <v>1</v>
      </c>
      <c r="E105" s="17">
        <v>3</v>
      </c>
      <c r="H105" s="14"/>
    </row>
    <row r="106" spans="1:8" ht="25.2" customHeight="1">
      <c r="A106" s="96"/>
      <c r="B106" s="24">
        <v>21</v>
      </c>
      <c r="C106" s="17" t="s">
        <v>551</v>
      </c>
      <c r="D106" s="17">
        <v>1</v>
      </c>
      <c r="E106" s="17">
        <v>3</v>
      </c>
      <c r="H106" s="14"/>
    </row>
    <row r="107" spans="1:8" ht="25.2" customHeight="1">
      <c r="A107" s="96"/>
      <c r="B107" s="24">
        <v>22</v>
      </c>
      <c r="C107" s="17" t="s">
        <v>552</v>
      </c>
      <c r="D107" s="17">
        <v>1</v>
      </c>
      <c r="E107" s="17">
        <v>3</v>
      </c>
      <c r="H107" s="14"/>
    </row>
    <row r="108" spans="1:8" ht="25.2" customHeight="1">
      <c r="A108" s="96"/>
      <c r="B108" s="24">
        <v>23</v>
      </c>
      <c r="C108" s="17" t="s">
        <v>553</v>
      </c>
      <c r="D108" s="17">
        <v>1</v>
      </c>
      <c r="E108" s="17">
        <v>3</v>
      </c>
      <c r="H108" s="14"/>
    </row>
    <row r="109" spans="1:8" ht="25.2" customHeight="1">
      <c r="A109" s="96"/>
      <c r="B109" s="24">
        <v>24</v>
      </c>
      <c r="C109" s="17" t="s">
        <v>554</v>
      </c>
      <c r="D109" s="17">
        <v>1</v>
      </c>
      <c r="E109" s="17">
        <v>3</v>
      </c>
      <c r="H109" s="14"/>
    </row>
    <row r="110" spans="1:8" ht="25.2" customHeight="1">
      <c r="A110" s="96"/>
      <c r="B110" s="24">
        <v>25</v>
      </c>
      <c r="C110" s="17" t="s">
        <v>555</v>
      </c>
      <c r="D110" s="17">
        <v>1</v>
      </c>
      <c r="E110" s="17">
        <v>3</v>
      </c>
      <c r="H110" s="14"/>
    </row>
    <row r="111" spans="1:8" ht="25.2" customHeight="1">
      <c r="A111" s="96"/>
      <c r="B111" s="24">
        <v>26</v>
      </c>
      <c r="C111" s="17" t="s">
        <v>556</v>
      </c>
      <c r="D111" s="17">
        <v>1</v>
      </c>
      <c r="E111" s="17">
        <v>3</v>
      </c>
      <c r="H111" s="14"/>
    </row>
    <row r="112" spans="1:8" ht="25.2" customHeight="1">
      <c r="A112" s="96"/>
      <c r="B112" s="24">
        <v>27</v>
      </c>
      <c r="C112" s="17" t="s">
        <v>557</v>
      </c>
      <c r="D112" s="17">
        <v>1</v>
      </c>
      <c r="E112" s="17">
        <v>3</v>
      </c>
      <c r="H112" s="14"/>
    </row>
    <row r="113" spans="1:8" ht="25.2" customHeight="1">
      <c r="A113" s="96"/>
      <c r="B113" s="24">
        <v>28</v>
      </c>
      <c r="C113" s="17" t="s">
        <v>558</v>
      </c>
      <c r="D113" s="17">
        <v>1</v>
      </c>
      <c r="E113" s="17">
        <v>3</v>
      </c>
      <c r="H113" s="14"/>
    </row>
    <row r="114" spans="1:8" ht="25.2" customHeight="1">
      <c r="A114" s="96"/>
      <c r="B114" s="24">
        <v>29</v>
      </c>
      <c r="C114" s="17" t="s">
        <v>559</v>
      </c>
      <c r="D114" s="17">
        <v>1</v>
      </c>
      <c r="E114" s="17">
        <v>2.64</v>
      </c>
      <c r="H114" s="14"/>
    </row>
    <row r="115" spans="1:8" ht="25.2" customHeight="1">
      <c r="A115" s="96"/>
      <c r="B115" s="24">
        <v>30</v>
      </c>
      <c r="C115" s="17" t="s">
        <v>560</v>
      </c>
      <c r="D115" s="17">
        <v>1</v>
      </c>
      <c r="E115" s="17">
        <v>5.4</v>
      </c>
      <c r="H115" s="14"/>
    </row>
    <row r="116" spans="1:8" ht="25.2" customHeight="1">
      <c r="A116" s="96"/>
      <c r="B116" s="24">
        <v>31</v>
      </c>
      <c r="C116" s="17" t="s">
        <v>561</v>
      </c>
      <c r="D116" s="17">
        <v>1</v>
      </c>
      <c r="E116" s="17">
        <v>4.7320000000000002</v>
      </c>
      <c r="H116" s="14"/>
    </row>
    <row r="117" spans="1:8" ht="25.2" customHeight="1">
      <c r="A117" s="96"/>
      <c r="B117" s="24"/>
      <c r="C117" s="22" t="s">
        <v>504</v>
      </c>
      <c r="D117" s="22">
        <f>SUM(D86:D116)</f>
        <v>35</v>
      </c>
      <c r="E117" s="39"/>
      <c r="H117" s="14"/>
    </row>
    <row r="118" spans="1:8" ht="25.2" customHeight="1">
      <c r="A118" t="s">
        <v>562</v>
      </c>
      <c r="H118" s="14"/>
    </row>
    <row r="119" spans="1:8" ht="25.2" customHeight="1">
      <c r="A119" s="95" t="s">
        <v>563</v>
      </c>
      <c r="B119" s="15">
        <v>1</v>
      </c>
      <c r="C119" s="17" t="s">
        <v>564</v>
      </c>
      <c r="D119" s="17">
        <v>1</v>
      </c>
      <c r="E119" s="17">
        <v>3.6</v>
      </c>
      <c r="H119" s="14"/>
    </row>
    <row r="120" spans="1:8" ht="25.2" customHeight="1">
      <c r="A120" s="96"/>
      <c r="B120" s="15">
        <v>2</v>
      </c>
      <c r="C120" s="17" t="s">
        <v>565</v>
      </c>
      <c r="D120" s="17">
        <v>1</v>
      </c>
      <c r="E120" s="17">
        <v>5.59</v>
      </c>
      <c r="H120" s="14"/>
    </row>
    <row r="121" spans="1:8" ht="25.2" customHeight="1">
      <c r="A121" s="96"/>
      <c r="B121" s="15">
        <v>3</v>
      </c>
      <c r="C121" s="17" t="s">
        <v>566</v>
      </c>
      <c r="D121" s="17">
        <v>1</v>
      </c>
      <c r="E121" s="17">
        <v>5.59</v>
      </c>
      <c r="H121" s="14"/>
    </row>
    <row r="122" spans="1:8" ht="25.2" customHeight="1">
      <c r="A122" s="96"/>
      <c r="B122" s="15">
        <v>4</v>
      </c>
      <c r="C122" s="17" t="s">
        <v>567</v>
      </c>
      <c r="D122" s="17">
        <v>1</v>
      </c>
      <c r="E122" s="17">
        <v>5.59</v>
      </c>
      <c r="H122" s="14"/>
    </row>
    <row r="123" spans="1:8" ht="25.2" customHeight="1">
      <c r="A123" s="96"/>
      <c r="B123" s="15">
        <v>5</v>
      </c>
      <c r="C123" s="17" t="s">
        <v>568</v>
      </c>
      <c r="D123" s="17">
        <v>1</v>
      </c>
      <c r="E123" s="17">
        <v>5.59</v>
      </c>
      <c r="H123" s="14"/>
    </row>
    <row r="124" spans="1:8" ht="25.2" customHeight="1">
      <c r="A124" s="96"/>
      <c r="B124" s="15">
        <v>6</v>
      </c>
      <c r="C124" s="17" t="s">
        <v>569</v>
      </c>
      <c r="D124" s="17">
        <v>1</v>
      </c>
      <c r="E124" s="17">
        <v>5.59</v>
      </c>
      <c r="H124" s="14"/>
    </row>
    <row r="125" spans="1:8" ht="25.2" customHeight="1">
      <c r="A125" s="96"/>
      <c r="B125" s="15">
        <v>7</v>
      </c>
      <c r="C125" s="17" t="s">
        <v>570</v>
      </c>
      <c r="D125" s="17">
        <v>1</v>
      </c>
      <c r="E125" s="17">
        <v>5.59</v>
      </c>
      <c r="H125" s="14"/>
    </row>
    <row r="126" spans="1:8" ht="25.2" customHeight="1">
      <c r="A126" s="96"/>
      <c r="B126" s="15">
        <v>8</v>
      </c>
      <c r="C126" s="17" t="s">
        <v>571</v>
      </c>
      <c r="D126" s="17">
        <v>1</v>
      </c>
      <c r="E126" s="17">
        <v>5.59</v>
      </c>
      <c r="H126" s="14"/>
    </row>
    <row r="127" spans="1:8" ht="25.2" customHeight="1">
      <c r="A127" s="96"/>
      <c r="B127" s="15">
        <v>9</v>
      </c>
      <c r="C127" s="17" t="s">
        <v>572</v>
      </c>
      <c r="D127" s="17">
        <v>1</v>
      </c>
      <c r="E127" s="17">
        <v>5.59</v>
      </c>
      <c r="H127" s="14"/>
    </row>
    <row r="128" spans="1:8" ht="25.2" customHeight="1">
      <c r="A128" s="96"/>
      <c r="B128" s="15">
        <v>10</v>
      </c>
      <c r="C128" s="17" t="s">
        <v>573</v>
      </c>
      <c r="D128" s="17">
        <v>1</v>
      </c>
      <c r="E128" s="17">
        <v>5.59</v>
      </c>
      <c r="H128" s="14"/>
    </row>
    <row r="129" spans="1:8" ht="25.2" customHeight="1">
      <c r="A129" s="96"/>
      <c r="B129" s="15">
        <v>11</v>
      </c>
      <c r="C129" s="17" t="s">
        <v>574</v>
      </c>
      <c r="D129" s="17">
        <v>1</v>
      </c>
      <c r="E129" s="17">
        <v>5.59</v>
      </c>
      <c r="H129" s="14"/>
    </row>
    <row r="130" spans="1:8" ht="25.2" customHeight="1">
      <c r="A130" s="96"/>
      <c r="B130" s="15">
        <v>12</v>
      </c>
      <c r="C130" s="17" t="s">
        <v>575</v>
      </c>
      <c r="D130" s="17">
        <v>1</v>
      </c>
      <c r="E130" s="17">
        <v>5.59</v>
      </c>
      <c r="H130" s="14"/>
    </row>
    <row r="131" spans="1:8" ht="25.2" customHeight="1">
      <c r="A131" s="96"/>
      <c r="B131" s="15">
        <v>13</v>
      </c>
      <c r="C131" s="17" t="s">
        <v>576</v>
      </c>
      <c r="D131" s="17">
        <v>1</v>
      </c>
      <c r="E131" s="17">
        <v>5.59</v>
      </c>
      <c r="H131" s="14"/>
    </row>
    <row r="132" spans="1:8" ht="25.2" customHeight="1">
      <c r="A132" s="96"/>
      <c r="B132" s="15">
        <v>14</v>
      </c>
      <c r="C132" s="17" t="s">
        <v>577</v>
      </c>
      <c r="D132" s="17">
        <v>1</v>
      </c>
      <c r="E132" s="17">
        <v>5.59</v>
      </c>
      <c r="H132" s="14"/>
    </row>
    <row r="133" spans="1:8" ht="25.2" customHeight="1">
      <c r="A133" s="96"/>
      <c r="B133" s="15">
        <v>15</v>
      </c>
      <c r="C133" s="17" t="s">
        <v>578</v>
      </c>
      <c r="D133" s="17">
        <v>1</v>
      </c>
      <c r="E133" s="17">
        <v>4.5</v>
      </c>
      <c r="H133" s="14"/>
    </row>
    <row r="134" spans="1:8" ht="25.2" customHeight="1">
      <c r="A134" s="96"/>
      <c r="B134" s="15">
        <v>16</v>
      </c>
      <c r="C134" s="17" t="s">
        <v>579</v>
      </c>
      <c r="D134" s="17">
        <v>1</v>
      </c>
      <c r="E134" s="17">
        <v>16.5</v>
      </c>
      <c r="H134" s="14"/>
    </row>
    <row r="135" spans="1:8" ht="25.2" customHeight="1">
      <c r="A135" s="96"/>
      <c r="B135" s="15">
        <v>17</v>
      </c>
      <c r="C135" s="17" t="s">
        <v>580</v>
      </c>
      <c r="D135" s="17">
        <v>1</v>
      </c>
      <c r="E135" s="17">
        <v>16.5</v>
      </c>
      <c r="H135" s="14"/>
    </row>
    <row r="136" spans="1:8" ht="25.2" customHeight="1">
      <c r="A136" s="96"/>
      <c r="B136" s="15">
        <v>18</v>
      </c>
      <c r="C136" s="17" t="s">
        <v>581</v>
      </c>
      <c r="D136" s="17">
        <v>1</v>
      </c>
      <c r="E136" s="17">
        <v>16.5</v>
      </c>
      <c r="H136" s="14"/>
    </row>
    <row r="137" spans="1:8" ht="25.2" customHeight="1">
      <c r="A137" s="96"/>
      <c r="B137" s="15">
        <v>19</v>
      </c>
      <c r="C137" s="17" t="s">
        <v>582</v>
      </c>
      <c r="D137" s="17">
        <v>1</v>
      </c>
      <c r="E137" s="17">
        <v>16.5</v>
      </c>
      <c r="H137" s="14"/>
    </row>
    <row r="138" spans="1:8" ht="25.2" customHeight="1">
      <c r="A138" s="96"/>
      <c r="B138" s="15">
        <v>20</v>
      </c>
      <c r="C138" s="17" t="s">
        <v>583</v>
      </c>
      <c r="D138" s="17">
        <v>1</v>
      </c>
      <c r="E138" s="17">
        <v>16.5</v>
      </c>
      <c r="H138" s="14"/>
    </row>
    <row r="139" spans="1:8" ht="25.2" customHeight="1">
      <c r="A139" s="96"/>
      <c r="B139" s="15">
        <v>21</v>
      </c>
      <c r="C139" s="17" t="s">
        <v>584</v>
      </c>
      <c r="D139" s="17">
        <v>1</v>
      </c>
      <c r="E139" s="17">
        <v>16.5</v>
      </c>
      <c r="H139" s="14"/>
    </row>
    <row r="140" spans="1:8" ht="25.2" customHeight="1">
      <c r="A140" s="96"/>
      <c r="B140" s="15">
        <v>22</v>
      </c>
      <c r="C140" s="17" t="s">
        <v>585</v>
      </c>
      <c r="D140" s="17">
        <v>1</v>
      </c>
      <c r="E140" s="17">
        <v>16.5</v>
      </c>
      <c r="H140" s="14"/>
    </row>
    <row r="141" spans="1:8" ht="25.2" customHeight="1">
      <c r="A141" s="96"/>
      <c r="B141" s="15">
        <v>23</v>
      </c>
      <c r="C141" s="17" t="s">
        <v>586</v>
      </c>
      <c r="D141" s="17">
        <v>1</v>
      </c>
      <c r="E141" s="17">
        <v>16.5</v>
      </c>
      <c r="H141" s="14"/>
    </row>
    <row r="142" spans="1:8" ht="25.2" customHeight="1">
      <c r="A142" s="96"/>
      <c r="B142" s="15">
        <v>24</v>
      </c>
      <c r="C142" s="17" t="s">
        <v>587</v>
      </c>
      <c r="D142" s="17">
        <v>1</v>
      </c>
      <c r="E142" s="17">
        <v>16.5</v>
      </c>
      <c r="H142" s="14"/>
    </row>
    <row r="143" spans="1:8" ht="25.2" customHeight="1">
      <c r="A143" s="96"/>
      <c r="B143" s="15">
        <v>25</v>
      </c>
      <c r="C143" s="17" t="s">
        <v>588</v>
      </c>
      <c r="D143" s="17">
        <v>1</v>
      </c>
      <c r="E143" s="17">
        <v>16.5</v>
      </c>
      <c r="H143" s="14"/>
    </row>
    <row r="144" spans="1:8" ht="25.2" customHeight="1">
      <c r="A144" s="96"/>
      <c r="B144" s="15">
        <v>26</v>
      </c>
      <c r="C144" s="17" t="s">
        <v>589</v>
      </c>
      <c r="D144" s="17">
        <v>1</v>
      </c>
      <c r="E144" s="17">
        <v>16.5</v>
      </c>
      <c r="H144" s="14"/>
    </row>
    <row r="145" spans="1:8" ht="25.2" customHeight="1">
      <c r="A145" s="96"/>
      <c r="B145" s="15">
        <v>27</v>
      </c>
      <c r="C145" s="17" t="s">
        <v>590</v>
      </c>
      <c r="D145" s="17">
        <v>1</v>
      </c>
      <c r="E145" s="17">
        <v>16.5</v>
      </c>
      <c r="H145" s="14"/>
    </row>
    <row r="146" spans="1:8" ht="25.2" customHeight="1">
      <c r="A146" s="96"/>
      <c r="B146" s="15">
        <v>28</v>
      </c>
      <c r="C146" s="17" t="s">
        <v>591</v>
      </c>
      <c r="D146" s="17">
        <v>1</v>
      </c>
      <c r="E146" s="17">
        <v>16.5</v>
      </c>
      <c r="H146" s="14"/>
    </row>
    <row r="147" spans="1:8" ht="25.2" customHeight="1">
      <c r="A147" s="96"/>
      <c r="B147" s="15">
        <v>29</v>
      </c>
      <c r="C147" s="22" t="s">
        <v>504</v>
      </c>
      <c r="D147" s="22">
        <f>SUM(D119:D146)</f>
        <v>28</v>
      </c>
      <c r="E147" s="17"/>
      <c r="H147" s="14"/>
    </row>
    <row r="148" spans="1:8" ht="25.2" customHeight="1">
      <c r="A148" s="96"/>
      <c r="B148" s="15"/>
      <c r="C148" s="17"/>
      <c r="D148" s="17"/>
      <c r="E148" s="17"/>
      <c r="H148" s="14"/>
    </row>
    <row r="149" spans="1:8" ht="25.2" customHeight="1">
      <c r="A149" t="s">
        <v>592</v>
      </c>
      <c r="H149" s="14"/>
    </row>
    <row r="150" spans="1:8" ht="25.2" customHeight="1">
      <c r="A150" s="95" t="s">
        <v>593</v>
      </c>
      <c r="B150" s="15">
        <v>1</v>
      </c>
      <c r="C150" s="17" t="s">
        <v>594</v>
      </c>
      <c r="D150" s="17">
        <v>1</v>
      </c>
      <c r="E150" s="17">
        <v>4.5</v>
      </c>
      <c r="H150" s="14"/>
    </row>
    <row r="151" spans="1:8" ht="25.2" customHeight="1">
      <c r="A151" s="96"/>
      <c r="B151" s="15">
        <v>2</v>
      </c>
      <c r="C151" s="22" t="s">
        <v>504</v>
      </c>
      <c r="D151" s="22">
        <v>1</v>
      </c>
      <c r="E151" s="40"/>
    </row>
    <row r="152" spans="1:8" ht="25.2" customHeight="1"/>
    <row r="153" spans="1:8" ht="25.2" customHeight="1"/>
    <row r="154" spans="1:8" ht="25.2" customHeight="1"/>
    <row r="155" spans="1:8" ht="25.2" customHeight="1"/>
    <row r="156" spans="1:8" ht="25.2" customHeight="1"/>
    <row r="157" spans="1:8" ht="25.2" customHeight="1"/>
    <row r="158" spans="1:8" ht="25.2" customHeight="1"/>
    <row r="159" spans="1:8" ht="25.2" customHeight="1"/>
    <row r="160" spans="1:8" ht="25.2" customHeight="1"/>
    <row r="161" ht="25.2" customHeight="1"/>
    <row r="162" ht="25.2" customHeight="1"/>
  </sheetData>
  <mergeCells count="7">
    <mergeCell ref="A119:A148"/>
    <mergeCell ref="A150:A151"/>
    <mergeCell ref="A1:E1"/>
    <mergeCell ref="A2:D2"/>
    <mergeCell ref="A5:A58"/>
    <mergeCell ref="A59:A82"/>
    <mergeCell ref="A86:A117"/>
  </mergeCells>
  <phoneticPr fontId="3" type="noConversion"/>
  <pageMargins left="0.75" right="0.75" top="1" bottom="1" header="0.51" footer="0.51"/>
  <pageSetup paperSize="9" scale="2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7"/>
  <sheetViews>
    <sheetView workbookViewId="0">
      <pane ySplit="4" topLeftCell="A5" activePane="bottomLeft" state="frozen"/>
      <selection pane="bottomLeft" activeCell="B30" sqref="B30"/>
    </sheetView>
  </sheetViews>
  <sheetFormatPr defaultColWidth="9" defaultRowHeight="15.6"/>
  <cols>
    <col min="1" max="1" width="5.3984375" customWidth="1"/>
    <col min="2" max="2" width="18.69921875" customWidth="1"/>
    <col min="3" max="3" width="19.3984375" customWidth="1"/>
    <col min="4" max="4" width="11.09765625" customWidth="1"/>
    <col min="5" max="5" width="15.09765625" customWidth="1"/>
    <col min="8" max="9" width="9.5" style="2"/>
    <col min="10" max="10" width="10.59765625" style="2"/>
  </cols>
  <sheetData>
    <row r="1" spans="1:22" ht="38.1" customHeight="1">
      <c r="A1" s="102" t="s">
        <v>595</v>
      </c>
      <c r="B1" s="103"/>
      <c r="C1" s="103"/>
      <c r="D1" s="103"/>
      <c r="E1" s="103"/>
      <c r="F1" s="103"/>
      <c r="G1" s="103"/>
      <c r="H1" s="104"/>
      <c r="I1" s="104"/>
      <c r="J1" s="104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17.25" customHeight="1">
      <c r="A2" s="106" t="s">
        <v>596</v>
      </c>
      <c r="B2" s="106" t="s">
        <v>597</v>
      </c>
      <c r="C2" s="106" t="s">
        <v>598</v>
      </c>
      <c r="D2" s="106" t="s">
        <v>599</v>
      </c>
      <c r="E2" s="106" t="s">
        <v>600</v>
      </c>
      <c r="F2" s="106" t="s">
        <v>601</v>
      </c>
      <c r="G2" s="106" t="s">
        <v>602</v>
      </c>
      <c r="H2" s="111" t="s">
        <v>603</v>
      </c>
      <c r="I2" s="111"/>
      <c r="J2" s="111"/>
      <c r="K2" s="106" t="s">
        <v>604</v>
      </c>
      <c r="L2" s="106" t="s">
        <v>605</v>
      </c>
      <c r="M2" s="106" t="s">
        <v>606</v>
      </c>
      <c r="N2" s="106" t="s">
        <v>607</v>
      </c>
      <c r="O2" s="106" t="s">
        <v>608</v>
      </c>
      <c r="P2" s="106" t="s">
        <v>609</v>
      </c>
      <c r="Q2" s="106" t="s">
        <v>610</v>
      </c>
      <c r="R2" s="106" t="s">
        <v>611</v>
      </c>
      <c r="S2" s="108" t="s">
        <v>612</v>
      </c>
      <c r="T2" s="106" t="s">
        <v>613</v>
      </c>
      <c r="U2" s="108" t="s">
        <v>614</v>
      </c>
      <c r="V2" s="106" t="s">
        <v>615</v>
      </c>
    </row>
    <row r="3" spans="1:22">
      <c r="A3" s="106"/>
      <c r="B3" s="106"/>
      <c r="C3" s="106"/>
      <c r="D3" s="106"/>
      <c r="E3" s="106"/>
      <c r="F3" s="106"/>
      <c r="G3" s="107"/>
      <c r="H3" s="111"/>
      <c r="I3" s="111"/>
      <c r="J3" s="111"/>
      <c r="K3" s="106"/>
      <c r="L3" s="106"/>
      <c r="M3" s="107"/>
      <c r="N3" s="106"/>
      <c r="O3" s="106"/>
      <c r="P3" s="106"/>
      <c r="Q3" s="106"/>
      <c r="R3" s="106"/>
      <c r="S3" s="109"/>
      <c r="T3" s="106"/>
      <c r="U3" s="109"/>
      <c r="V3" s="106"/>
    </row>
    <row r="4" spans="1:22">
      <c r="A4" s="106"/>
      <c r="B4" s="106"/>
      <c r="C4" s="106"/>
      <c r="D4" s="107"/>
      <c r="E4" s="106"/>
      <c r="F4" s="106"/>
      <c r="G4" s="106"/>
      <c r="H4" s="42" t="s">
        <v>11</v>
      </c>
      <c r="I4" s="42" t="s">
        <v>12</v>
      </c>
      <c r="J4" s="42"/>
      <c r="K4" s="107"/>
      <c r="L4" s="107"/>
      <c r="M4" s="107"/>
      <c r="N4" s="106"/>
      <c r="O4" s="107"/>
      <c r="P4" s="107"/>
      <c r="Q4" s="107"/>
      <c r="R4" s="107"/>
      <c r="S4" s="110"/>
      <c r="T4" s="106"/>
      <c r="U4" s="110"/>
      <c r="V4" s="106"/>
    </row>
    <row r="5" spans="1:22" ht="40.049999999999997" customHeight="1">
      <c r="A5" s="41">
        <v>1</v>
      </c>
      <c r="B5" s="43" t="s">
        <v>616</v>
      </c>
      <c r="C5" s="43">
        <v>1984.12</v>
      </c>
      <c r="D5" s="43" t="s">
        <v>617</v>
      </c>
      <c r="E5" s="43" t="s">
        <v>618</v>
      </c>
      <c r="F5" s="43" t="s">
        <v>619</v>
      </c>
      <c r="G5" s="43" t="s">
        <v>620</v>
      </c>
      <c r="H5" s="44">
        <v>9590</v>
      </c>
      <c r="I5" s="45"/>
      <c r="J5" s="45">
        <f>H5/60/60</f>
        <v>2.6638888888888892</v>
      </c>
      <c r="K5" s="43" t="s">
        <v>621</v>
      </c>
      <c r="L5" s="43">
        <v>2</v>
      </c>
      <c r="M5" s="43" t="s">
        <v>622</v>
      </c>
      <c r="N5" s="43" t="s">
        <v>623</v>
      </c>
      <c r="O5" s="43" t="s">
        <v>624</v>
      </c>
      <c r="P5" s="43" t="s">
        <v>625</v>
      </c>
      <c r="Q5" s="43" t="s">
        <v>626</v>
      </c>
      <c r="R5" s="43" t="s">
        <v>627</v>
      </c>
      <c r="S5" s="41" t="s">
        <v>628</v>
      </c>
      <c r="T5" s="41" t="s">
        <v>629</v>
      </c>
      <c r="U5" s="41" t="s">
        <v>628</v>
      </c>
      <c r="V5" s="43" t="s">
        <v>630</v>
      </c>
    </row>
    <row r="6" spans="1:22" ht="40.049999999999997" customHeight="1">
      <c r="A6" s="41">
        <v>2</v>
      </c>
      <c r="B6" s="43" t="s">
        <v>631</v>
      </c>
      <c r="C6" s="43">
        <v>2016.09</v>
      </c>
      <c r="D6" s="43" t="s">
        <v>617</v>
      </c>
      <c r="E6" s="43" t="s">
        <v>618</v>
      </c>
      <c r="F6" s="43" t="s">
        <v>619</v>
      </c>
      <c r="G6" s="43" t="s">
        <v>620</v>
      </c>
      <c r="H6" s="46"/>
      <c r="I6" s="45">
        <v>1640</v>
      </c>
      <c r="J6" s="45">
        <f>I6/60/60</f>
        <v>0.45555555555555555</v>
      </c>
      <c r="K6" s="43" t="s">
        <v>632</v>
      </c>
      <c r="L6" s="43">
        <v>2</v>
      </c>
      <c r="M6" s="43" t="s">
        <v>633</v>
      </c>
      <c r="N6" s="43" t="s">
        <v>623</v>
      </c>
      <c r="O6" s="43" t="s">
        <v>624</v>
      </c>
      <c r="P6" s="43" t="s">
        <v>634</v>
      </c>
      <c r="Q6" s="43" t="s">
        <v>635</v>
      </c>
      <c r="R6" s="43" t="s">
        <v>635</v>
      </c>
      <c r="S6" s="41" t="s">
        <v>628</v>
      </c>
      <c r="T6" s="41" t="s">
        <v>628</v>
      </c>
      <c r="U6" s="41" t="s">
        <v>628</v>
      </c>
      <c r="V6" s="43"/>
    </row>
    <row r="7" spans="1:22" ht="40.049999999999997" customHeight="1">
      <c r="A7" s="41">
        <v>3</v>
      </c>
      <c r="B7" s="43" t="s">
        <v>636</v>
      </c>
      <c r="C7" s="43">
        <v>2023.05</v>
      </c>
      <c r="D7" s="43" t="s">
        <v>617</v>
      </c>
      <c r="E7" s="43" t="s">
        <v>637</v>
      </c>
      <c r="F7" s="43" t="s">
        <v>638</v>
      </c>
      <c r="G7" s="43" t="s">
        <v>620</v>
      </c>
      <c r="H7" s="46">
        <v>1050</v>
      </c>
      <c r="I7" s="45"/>
      <c r="J7" s="45">
        <f t="shared" ref="J7:J33" si="0">H7/60/60</f>
        <v>0.29166666666666669</v>
      </c>
      <c r="K7" s="43" t="s">
        <v>639</v>
      </c>
      <c r="L7" s="43">
        <v>3</v>
      </c>
      <c r="M7" s="43" t="s">
        <v>640</v>
      </c>
      <c r="N7" s="43" t="s">
        <v>641</v>
      </c>
      <c r="O7" s="43" t="s">
        <v>624</v>
      </c>
      <c r="P7" s="43" t="s">
        <v>642</v>
      </c>
      <c r="Q7" s="43" t="s">
        <v>635</v>
      </c>
      <c r="R7" s="43" t="s">
        <v>635</v>
      </c>
      <c r="S7" s="41" t="s">
        <v>629</v>
      </c>
      <c r="T7" s="41" t="s">
        <v>629</v>
      </c>
      <c r="U7" s="41" t="s">
        <v>628</v>
      </c>
      <c r="V7" s="43"/>
    </row>
    <row r="8" spans="1:22" ht="40.049999999999997" customHeight="1">
      <c r="A8" s="41">
        <v>4</v>
      </c>
      <c r="B8" s="43" t="s">
        <v>643</v>
      </c>
      <c r="C8" s="43">
        <v>2014.06</v>
      </c>
      <c r="D8" s="43" t="s">
        <v>617</v>
      </c>
      <c r="E8" s="43" t="s">
        <v>644</v>
      </c>
      <c r="F8" s="43" t="s">
        <v>645</v>
      </c>
      <c r="G8" s="43" t="s">
        <v>646</v>
      </c>
      <c r="H8" s="45">
        <v>1800</v>
      </c>
      <c r="I8" s="45"/>
      <c r="J8" s="45">
        <f t="shared" si="0"/>
        <v>0.5</v>
      </c>
      <c r="K8" s="43" t="s">
        <v>647</v>
      </c>
      <c r="L8" s="43">
        <v>3</v>
      </c>
      <c r="M8" s="43" t="s">
        <v>648</v>
      </c>
      <c r="N8" s="43" t="s">
        <v>649</v>
      </c>
      <c r="O8" s="43" t="s">
        <v>624</v>
      </c>
      <c r="P8" s="43" t="s">
        <v>625</v>
      </c>
      <c r="Q8" s="43" t="s">
        <v>650</v>
      </c>
      <c r="R8" s="43" t="s">
        <v>651</v>
      </c>
      <c r="S8" s="41" t="s">
        <v>628</v>
      </c>
      <c r="T8" s="41" t="s">
        <v>628</v>
      </c>
      <c r="U8" s="41" t="s">
        <v>628</v>
      </c>
      <c r="V8" s="41"/>
    </row>
    <row r="9" spans="1:22" ht="40.049999999999997" customHeight="1">
      <c r="A9" s="41">
        <v>5</v>
      </c>
      <c r="B9" s="43" t="s">
        <v>652</v>
      </c>
      <c r="C9" s="43">
        <v>2004.1</v>
      </c>
      <c r="D9" s="43" t="s">
        <v>617</v>
      </c>
      <c r="E9" s="43" t="s">
        <v>653</v>
      </c>
      <c r="F9" s="43" t="s">
        <v>654</v>
      </c>
      <c r="G9" s="43" t="s">
        <v>646</v>
      </c>
      <c r="H9" s="45">
        <v>1500</v>
      </c>
      <c r="I9" s="45"/>
      <c r="J9" s="45">
        <f t="shared" si="0"/>
        <v>0.41666666666666669</v>
      </c>
      <c r="K9" s="43" t="s">
        <v>655</v>
      </c>
      <c r="L9" s="43">
        <v>3</v>
      </c>
      <c r="M9" s="43" t="s">
        <v>648</v>
      </c>
      <c r="N9" s="43" t="s">
        <v>656</v>
      </c>
      <c r="O9" s="43" t="s">
        <v>624</v>
      </c>
      <c r="P9" s="43" t="s">
        <v>657</v>
      </c>
      <c r="Q9" s="43" t="s">
        <v>658</v>
      </c>
      <c r="R9" s="43" t="s">
        <v>659</v>
      </c>
      <c r="S9" s="41" t="s">
        <v>628</v>
      </c>
      <c r="T9" s="41" t="s">
        <v>628</v>
      </c>
      <c r="U9" s="41" t="s">
        <v>628</v>
      </c>
      <c r="V9" s="43"/>
    </row>
    <row r="10" spans="1:22" ht="40.049999999999997" customHeight="1">
      <c r="A10" s="41">
        <v>6</v>
      </c>
      <c r="B10" s="43" t="s">
        <v>660</v>
      </c>
      <c r="C10" s="43">
        <v>2015.04</v>
      </c>
      <c r="D10" s="43" t="s">
        <v>617</v>
      </c>
      <c r="E10" s="43" t="s">
        <v>661</v>
      </c>
      <c r="F10" s="43" t="s">
        <v>662</v>
      </c>
      <c r="G10" s="43" t="s">
        <v>646</v>
      </c>
      <c r="H10" s="45">
        <v>4800</v>
      </c>
      <c r="I10" s="45"/>
      <c r="J10" s="45">
        <f t="shared" si="0"/>
        <v>1.3333333333333333</v>
      </c>
      <c r="K10" s="43" t="s">
        <v>663</v>
      </c>
      <c r="L10" s="43">
        <v>3</v>
      </c>
      <c r="M10" s="43" t="s">
        <v>648</v>
      </c>
      <c r="N10" s="43" t="s">
        <v>664</v>
      </c>
      <c r="O10" s="43" t="s">
        <v>624</v>
      </c>
      <c r="P10" s="43" t="s">
        <v>657</v>
      </c>
      <c r="Q10" s="43" t="s">
        <v>665</v>
      </c>
      <c r="R10" s="43" t="s">
        <v>666</v>
      </c>
      <c r="S10" s="41" t="s">
        <v>628</v>
      </c>
      <c r="T10" s="41" t="s">
        <v>628</v>
      </c>
      <c r="U10" s="41" t="s">
        <v>628</v>
      </c>
      <c r="V10" s="43"/>
    </row>
    <row r="11" spans="1:22" ht="40.049999999999997" customHeight="1">
      <c r="A11" s="41">
        <v>7</v>
      </c>
      <c r="B11" s="43" t="s">
        <v>667</v>
      </c>
      <c r="C11" s="43">
        <v>2014.11</v>
      </c>
      <c r="D11" s="43" t="s">
        <v>617</v>
      </c>
      <c r="E11" s="43" t="s">
        <v>668</v>
      </c>
      <c r="F11" s="47" t="s">
        <v>669</v>
      </c>
      <c r="G11" s="43" t="s">
        <v>646</v>
      </c>
      <c r="H11" s="45">
        <v>2700</v>
      </c>
      <c r="I11" s="45"/>
      <c r="J11" s="45">
        <f t="shared" si="0"/>
        <v>0.75</v>
      </c>
      <c r="K11" s="43" t="s">
        <v>670</v>
      </c>
      <c r="L11" s="43">
        <v>3</v>
      </c>
      <c r="M11" s="43" t="s">
        <v>648</v>
      </c>
      <c r="N11" s="43" t="s">
        <v>671</v>
      </c>
      <c r="O11" s="43" t="s">
        <v>624</v>
      </c>
      <c r="P11" s="43" t="s">
        <v>625</v>
      </c>
      <c r="Q11" s="43" t="s">
        <v>672</v>
      </c>
      <c r="R11" s="43" t="s">
        <v>673</v>
      </c>
      <c r="S11" s="41" t="s">
        <v>628</v>
      </c>
      <c r="T11" s="41" t="s">
        <v>628</v>
      </c>
      <c r="U11" s="41" t="s">
        <v>628</v>
      </c>
      <c r="V11" s="43"/>
    </row>
    <row r="12" spans="1:22" ht="40.049999999999997" customHeight="1">
      <c r="A12" s="41">
        <v>8</v>
      </c>
      <c r="B12" s="43" t="s">
        <v>674</v>
      </c>
      <c r="C12" s="43">
        <v>2015.12</v>
      </c>
      <c r="D12" s="43" t="s">
        <v>617</v>
      </c>
      <c r="E12" s="43" t="s">
        <v>675</v>
      </c>
      <c r="F12" s="43" t="s">
        <v>676</v>
      </c>
      <c r="G12" s="43" t="s">
        <v>646</v>
      </c>
      <c r="H12" s="45">
        <v>2700</v>
      </c>
      <c r="I12" s="45"/>
      <c r="J12" s="45">
        <f t="shared" si="0"/>
        <v>0.75</v>
      </c>
      <c r="K12" s="43" t="s">
        <v>677</v>
      </c>
      <c r="L12" s="43">
        <v>3</v>
      </c>
      <c r="M12" s="43" t="s">
        <v>640</v>
      </c>
      <c r="N12" s="43" t="s">
        <v>40</v>
      </c>
      <c r="O12" s="43" t="s">
        <v>624</v>
      </c>
      <c r="P12" s="43" t="s">
        <v>678</v>
      </c>
      <c r="Q12" s="43" t="s">
        <v>658</v>
      </c>
      <c r="R12" s="43" t="s">
        <v>659</v>
      </c>
      <c r="S12" s="41" t="s">
        <v>628</v>
      </c>
      <c r="T12" s="41" t="s">
        <v>629</v>
      </c>
      <c r="U12" s="41" t="s">
        <v>628</v>
      </c>
      <c r="V12" s="43"/>
    </row>
    <row r="13" spans="1:22" ht="40.049999999999997" customHeight="1">
      <c r="A13" s="41">
        <v>9</v>
      </c>
      <c r="B13" s="43" t="s">
        <v>679</v>
      </c>
      <c r="C13" s="43">
        <v>2015.12</v>
      </c>
      <c r="D13" s="43" t="s">
        <v>617</v>
      </c>
      <c r="E13" s="43" t="s">
        <v>680</v>
      </c>
      <c r="F13" s="43" t="s">
        <v>681</v>
      </c>
      <c r="G13" s="43" t="s">
        <v>646</v>
      </c>
      <c r="H13" s="45">
        <v>2700</v>
      </c>
      <c r="I13" s="45"/>
      <c r="J13" s="45">
        <f t="shared" si="0"/>
        <v>0.75</v>
      </c>
      <c r="K13" s="43" t="s">
        <v>677</v>
      </c>
      <c r="L13" s="43">
        <v>3</v>
      </c>
      <c r="M13" s="43" t="s">
        <v>640</v>
      </c>
      <c r="N13" s="43" t="s">
        <v>682</v>
      </c>
      <c r="O13" s="43" t="s">
        <v>624</v>
      </c>
      <c r="P13" s="43" t="s">
        <v>678</v>
      </c>
      <c r="Q13" s="43" t="s">
        <v>683</v>
      </c>
      <c r="R13" s="43" t="s">
        <v>658</v>
      </c>
      <c r="S13" s="41" t="s">
        <v>628</v>
      </c>
      <c r="T13" s="41" t="s">
        <v>629</v>
      </c>
      <c r="U13" s="41" t="s">
        <v>628</v>
      </c>
      <c r="V13" s="48"/>
    </row>
    <row r="14" spans="1:22" ht="40.950000000000003" customHeight="1">
      <c r="A14" s="41">
        <v>10</v>
      </c>
      <c r="B14" s="43" t="s">
        <v>684</v>
      </c>
      <c r="C14" s="43">
        <v>2017.12</v>
      </c>
      <c r="D14" s="43" t="s">
        <v>617</v>
      </c>
      <c r="E14" s="43" t="s">
        <v>685</v>
      </c>
      <c r="F14" s="43" t="s">
        <v>686</v>
      </c>
      <c r="G14" s="43" t="s">
        <v>646</v>
      </c>
      <c r="H14" s="45">
        <v>2400</v>
      </c>
      <c r="I14" s="45"/>
      <c r="J14" s="45">
        <f t="shared" si="0"/>
        <v>0.66666666666666663</v>
      </c>
      <c r="K14" s="43" t="s">
        <v>677</v>
      </c>
      <c r="L14" s="43">
        <v>3</v>
      </c>
      <c r="M14" s="43" t="s">
        <v>648</v>
      </c>
      <c r="N14" s="43" t="s">
        <v>687</v>
      </c>
      <c r="O14" s="43" t="s">
        <v>624</v>
      </c>
      <c r="P14" s="43" t="s">
        <v>625</v>
      </c>
      <c r="Q14" s="43" t="s">
        <v>650</v>
      </c>
      <c r="R14" s="43" t="s">
        <v>672</v>
      </c>
      <c r="S14" s="41" t="s">
        <v>628</v>
      </c>
      <c r="T14" s="41" t="s">
        <v>629</v>
      </c>
      <c r="U14" s="41" t="s">
        <v>628</v>
      </c>
      <c r="V14" s="48"/>
    </row>
    <row r="15" spans="1:22" ht="40.950000000000003" customHeight="1">
      <c r="A15" s="41">
        <v>11</v>
      </c>
      <c r="B15" s="43" t="s">
        <v>688</v>
      </c>
      <c r="C15" s="45">
        <v>2016.1</v>
      </c>
      <c r="D15" s="43" t="s">
        <v>617</v>
      </c>
      <c r="E15" s="43" t="s">
        <v>689</v>
      </c>
      <c r="F15" s="43" t="s">
        <v>690</v>
      </c>
      <c r="G15" s="43" t="s">
        <v>646</v>
      </c>
      <c r="H15" s="45">
        <v>200</v>
      </c>
      <c r="I15" s="45"/>
      <c r="J15" s="45">
        <f t="shared" si="0"/>
        <v>5.5555555555555559E-2</v>
      </c>
      <c r="K15" s="43" t="s">
        <v>691</v>
      </c>
      <c r="L15" s="43">
        <v>2</v>
      </c>
      <c r="M15" s="43" t="s">
        <v>640</v>
      </c>
      <c r="N15" s="43" t="s">
        <v>692</v>
      </c>
      <c r="O15" s="43" t="s">
        <v>624</v>
      </c>
      <c r="P15" s="43" t="s">
        <v>625</v>
      </c>
      <c r="Q15" s="43" t="s">
        <v>659</v>
      </c>
      <c r="R15" s="43" t="s">
        <v>693</v>
      </c>
      <c r="S15" s="41" t="s">
        <v>628</v>
      </c>
      <c r="T15" s="41" t="s">
        <v>629</v>
      </c>
      <c r="U15" s="41" t="s">
        <v>628</v>
      </c>
      <c r="V15" s="48"/>
    </row>
    <row r="16" spans="1:22" ht="40.950000000000003" customHeight="1">
      <c r="A16" s="41">
        <v>12</v>
      </c>
      <c r="B16" s="43" t="s">
        <v>694</v>
      </c>
      <c r="C16" s="43">
        <v>2022.3</v>
      </c>
      <c r="D16" s="43" t="s">
        <v>617</v>
      </c>
      <c r="E16" s="43" t="s">
        <v>695</v>
      </c>
      <c r="F16" s="43" t="s">
        <v>696</v>
      </c>
      <c r="G16" s="43" t="s">
        <v>646</v>
      </c>
      <c r="H16" s="45">
        <v>1500</v>
      </c>
      <c r="I16" s="45"/>
      <c r="J16" s="45">
        <f t="shared" si="0"/>
        <v>0.41666666666666669</v>
      </c>
      <c r="K16" s="43" t="s">
        <v>697</v>
      </c>
      <c r="L16" s="43">
        <v>2</v>
      </c>
      <c r="M16" s="43" t="s">
        <v>648</v>
      </c>
      <c r="N16" s="43" t="s">
        <v>698</v>
      </c>
      <c r="O16" s="43" t="s">
        <v>624</v>
      </c>
      <c r="P16" s="43" t="s">
        <v>625</v>
      </c>
      <c r="Q16" s="43" t="s">
        <v>665</v>
      </c>
      <c r="R16" s="43" t="s">
        <v>650</v>
      </c>
      <c r="S16" s="41" t="s">
        <v>629</v>
      </c>
      <c r="T16" s="41" t="s">
        <v>629</v>
      </c>
      <c r="U16" s="41" t="s">
        <v>628</v>
      </c>
      <c r="V16" s="48"/>
    </row>
    <row r="17" spans="1:22" ht="40.950000000000003" customHeight="1">
      <c r="A17" s="41">
        <v>13</v>
      </c>
      <c r="B17" s="43" t="s">
        <v>699</v>
      </c>
      <c r="C17" s="43">
        <v>2020.1</v>
      </c>
      <c r="D17" s="43" t="s">
        <v>617</v>
      </c>
      <c r="E17" s="43" t="s">
        <v>700</v>
      </c>
      <c r="F17" s="43" t="s">
        <v>701</v>
      </c>
      <c r="G17" s="43" t="s">
        <v>646</v>
      </c>
      <c r="H17" s="49"/>
      <c r="I17" s="45">
        <v>100</v>
      </c>
      <c r="J17" s="45">
        <f>I17/60/60</f>
        <v>2.777777777777778E-2</v>
      </c>
      <c r="K17" s="43" t="s">
        <v>702</v>
      </c>
      <c r="L17" s="43">
        <v>2</v>
      </c>
      <c r="M17" s="43" t="s">
        <v>640</v>
      </c>
      <c r="N17" s="43" t="s">
        <v>703</v>
      </c>
      <c r="O17" s="43" t="s">
        <v>624</v>
      </c>
      <c r="P17" s="43" t="s">
        <v>704</v>
      </c>
      <c r="Q17" s="43" t="s">
        <v>705</v>
      </c>
      <c r="R17" s="43" t="s">
        <v>706</v>
      </c>
      <c r="S17" s="41" t="s">
        <v>628</v>
      </c>
      <c r="T17" s="41" t="s">
        <v>628</v>
      </c>
      <c r="U17" s="41" t="s">
        <v>628</v>
      </c>
      <c r="V17" s="48"/>
    </row>
    <row r="18" spans="1:22" ht="36" customHeight="1">
      <c r="A18" s="41">
        <v>14</v>
      </c>
      <c r="B18" s="43" t="s">
        <v>707</v>
      </c>
      <c r="C18" s="43">
        <v>2017.01</v>
      </c>
      <c r="D18" s="43" t="s">
        <v>617</v>
      </c>
      <c r="E18" s="43" t="s">
        <v>708</v>
      </c>
      <c r="F18" s="43" t="s">
        <v>709</v>
      </c>
      <c r="G18" s="43" t="s">
        <v>646</v>
      </c>
      <c r="H18" s="44"/>
      <c r="I18" s="45">
        <v>260</v>
      </c>
      <c r="J18" s="45">
        <f>I18/60/60</f>
        <v>7.2222222222222215E-2</v>
      </c>
      <c r="K18" s="43" t="s">
        <v>710</v>
      </c>
      <c r="L18" s="43">
        <v>2</v>
      </c>
      <c r="M18" s="43" t="s">
        <v>640</v>
      </c>
      <c r="N18" s="43" t="s">
        <v>250</v>
      </c>
      <c r="O18" s="43" t="s">
        <v>624</v>
      </c>
      <c r="P18" s="43" t="s">
        <v>634</v>
      </c>
      <c r="Q18" s="43" t="s">
        <v>711</v>
      </c>
      <c r="R18" s="43" t="s">
        <v>711</v>
      </c>
      <c r="S18" s="41" t="s">
        <v>628</v>
      </c>
      <c r="T18" s="41" t="s">
        <v>628</v>
      </c>
      <c r="U18" s="41" t="s">
        <v>628</v>
      </c>
      <c r="V18" s="48"/>
    </row>
    <row r="19" spans="1:22" ht="37.950000000000003" customHeight="1">
      <c r="A19" s="41">
        <v>15</v>
      </c>
      <c r="B19" s="43" t="s">
        <v>712</v>
      </c>
      <c r="C19" s="43">
        <v>2014.05</v>
      </c>
      <c r="D19" s="43" t="s">
        <v>617</v>
      </c>
      <c r="E19" s="43" t="s">
        <v>713</v>
      </c>
      <c r="F19" s="43" t="s">
        <v>714</v>
      </c>
      <c r="G19" s="43" t="s">
        <v>646</v>
      </c>
      <c r="H19" s="45">
        <v>1950</v>
      </c>
      <c r="I19" s="45"/>
      <c r="J19" s="45">
        <f t="shared" si="0"/>
        <v>0.54166666666666663</v>
      </c>
      <c r="K19" s="43">
        <v>650</v>
      </c>
      <c r="L19" s="43">
        <v>3</v>
      </c>
      <c r="M19" s="43" t="s">
        <v>648</v>
      </c>
      <c r="N19" s="43" t="s">
        <v>715</v>
      </c>
      <c r="O19" s="43" t="s">
        <v>624</v>
      </c>
      <c r="P19" s="43" t="s">
        <v>657</v>
      </c>
      <c r="Q19" s="43" t="s">
        <v>659</v>
      </c>
      <c r="R19" s="43" t="s">
        <v>658</v>
      </c>
      <c r="S19" s="41" t="s">
        <v>628</v>
      </c>
      <c r="T19" s="41" t="s">
        <v>629</v>
      </c>
      <c r="U19" s="41" t="s">
        <v>628</v>
      </c>
      <c r="V19" s="48"/>
    </row>
    <row r="20" spans="1:22" ht="38.1" customHeight="1">
      <c r="A20" s="41">
        <v>16</v>
      </c>
      <c r="B20" s="43" t="s">
        <v>716</v>
      </c>
      <c r="C20" s="43">
        <v>2023.05</v>
      </c>
      <c r="D20" s="43" t="s">
        <v>617</v>
      </c>
      <c r="E20" s="43" t="s">
        <v>717</v>
      </c>
      <c r="F20" s="43" t="s">
        <v>718</v>
      </c>
      <c r="G20" s="43" t="s">
        <v>646</v>
      </c>
      <c r="H20" s="45">
        <v>2000</v>
      </c>
      <c r="I20" s="45"/>
      <c r="J20" s="45">
        <f t="shared" si="0"/>
        <v>0.55555555555555558</v>
      </c>
      <c r="K20" s="43" t="s">
        <v>719</v>
      </c>
      <c r="L20" s="43">
        <v>1</v>
      </c>
      <c r="M20" s="43" t="s">
        <v>640</v>
      </c>
      <c r="N20" s="43" t="s">
        <v>623</v>
      </c>
      <c r="O20" s="43" t="s">
        <v>624</v>
      </c>
      <c r="P20" s="43" t="s">
        <v>625</v>
      </c>
      <c r="Q20" s="43" t="s">
        <v>720</v>
      </c>
      <c r="R20" s="43" t="s">
        <v>711</v>
      </c>
      <c r="S20" s="41" t="s">
        <v>629</v>
      </c>
      <c r="T20" s="41" t="s">
        <v>629</v>
      </c>
      <c r="U20" s="41" t="s">
        <v>628</v>
      </c>
      <c r="V20" s="43"/>
    </row>
    <row r="21" spans="1:22" ht="38.1" customHeight="1">
      <c r="A21" s="41">
        <v>17</v>
      </c>
      <c r="B21" s="43" t="s">
        <v>721</v>
      </c>
      <c r="C21" s="43">
        <v>2017.12</v>
      </c>
      <c r="D21" s="43" t="s">
        <v>617</v>
      </c>
      <c r="E21" s="43" t="s">
        <v>722</v>
      </c>
      <c r="F21" s="43" t="s">
        <v>723</v>
      </c>
      <c r="G21" s="43" t="s">
        <v>646</v>
      </c>
      <c r="H21" s="45">
        <v>4200</v>
      </c>
      <c r="I21" s="45"/>
      <c r="J21" s="45">
        <f t="shared" si="0"/>
        <v>1.1666666666666667</v>
      </c>
      <c r="K21" s="43" t="s">
        <v>724</v>
      </c>
      <c r="L21" s="43">
        <v>3</v>
      </c>
      <c r="M21" s="43" t="s">
        <v>640</v>
      </c>
      <c r="N21" s="43" t="s">
        <v>725</v>
      </c>
      <c r="O21" s="43" t="s">
        <v>624</v>
      </c>
      <c r="P21" s="43" t="s">
        <v>625</v>
      </c>
      <c r="Q21" s="43" t="s">
        <v>665</v>
      </c>
      <c r="R21" s="43" t="s">
        <v>650</v>
      </c>
      <c r="S21" s="41" t="s">
        <v>628</v>
      </c>
      <c r="T21" s="41" t="s">
        <v>629</v>
      </c>
      <c r="U21" s="41" t="s">
        <v>628</v>
      </c>
      <c r="V21" s="48"/>
    </row>
    <row r="22" spans="1:22" ht="33" customHeight="1">
      <c r="A22" s="41">
        <v>18</v>
      </c>
      <c r="B22" s="43" t="s">
        <v>726</v>
      </c>
      <c r="C22" s="43">
        <v>2022.09</v>
      </c>
      <c r="D22" s="43" t="s">
        <v>617</v>
      </c>
      <c r="E22" s="43" t="s">
        <v>727</v>
      </c>
      <c r="F22" s="43" t="s">
        <v>728</v>
      </c>
      <c r="G22" s="43" t="s">
        <v>646</v>
      </c>
      <c r="H22" s="45">
        <v>4500</v>
      </c>
      <c r="I22" s="45"/>
      <c r="J22" s="45">
        <f t="shared" si="0"/>
        <v>1.25</v>
      </c>
      <c r="K22" s="43" t="s">
        <v>729</v>
      </c>
      <c r="L22" s="43">
        <v>2</v>
      </c>
      <c r="M22" s="43" t="s">
        <v>640</v>
      </c>
      <c r="N22" s="43" t="s">
        <v>730</v>
      </c>
      <c r="O22" s="43" t="s">
        <v>624</v>
      </c>
      <c r="P22" s="43" t="s">
        <v>625</v>
      </c>
      <c r="Q22" s="43" t="s">
        <v>731</v>
      </c>
      <c r="R22" s="43" t="s">
        <v>666</v>
      </c>
      <c r="S22" s="41" t="s">
        <v>628</v>
      </c>
      <c r="T22" s="41" t="s">
        <v>629</v>
      </c>
      <c r="U22" s="41" t="s">
        <v>628</v>
      </c>
      <c r="V22" s="48"/>
    </row>
    <row r="23" spans="1:22" ht="33" customHeight="1">
      <c r="A23" s="41">
        <v>19</v>
      </c>
      <c r="B23" s="43" t="s">
        <v>732</v>
      </c>
      <c r="C23" s="43">
        <v>2019.08</v>
      </c>
      <c r="D23" s="43" t="s">
        <v>617</v>
      </c>
      <c r="E23" s="43" t="s">
        <v>733</v>
      </c>
      <c r="F23" s="43" t="s">
        <v>734</v>
      </c>
      <c r="G23" s="43" t="s">
        <v>646</v>
      </c>
      <c r="H23" s="45"/>
      <c r="I23" s="45">
        <v>600</v>
      </c>
      <c r="J23" s="45">
        <f>I23/60/60</f>
        <v>0.16666666666666666</v>
      </c>
      <c r="K23" s="43"/>
      <c r="L23" s="43">
        <v>2</v>
      </c>
      <c r="M23" s="43" t="s">
        <v>640</v>
      </c>
      <c r="N23" s="43" t="s">
        <v>735</v>
      </c>
      <c r="O23" s="43" t="s">
        <v>624</v>
      </c>
      <c r="P23" s="43"/>
      <c r="Q23" s="43" t="s">
        <v>736</v>
      </c>
      <c r="R23" s="43" t="s">
        <v>737</v>
      </c>
      <c r="S23" s="41" t="s">
        <v>628</v>
      </c>
      <c r="T23" s="41" t="s">
        <v>628</v>
      </c>
      <c r="U23" s="41" t="s">
        <v>628</v>
      </c>
      <c r="V23" s="48"/>
    </row>
    <row r="24" spans="1:22" ht="33" customHeight="1">
      <c r="A24" s="41">
        <v>20</v>
      </c>
      <c r="B24" s="43" t="s">
        <v>738</v>
      </c>
      <c r="C24" s="43">
        <v>2016.02</v>
      </c>
      <c r="D24" s="43" t="s">
        <v>617</v>
      </c>
      <c r="E24" s="43" t="s">
        <v>739</v>
      </c>
      <c r="F24" s="43" t="s">
        <v>740</v>
      </c>
      <c r="G24" s="43" t="s">
        <v>646</v>
      </c>
      <c r="H24" s="45">
        <v>2400</v>
      </c>
      <c r="I24" s="45"/>
      <c r="J24" s="45">
        <f t="shared" si="0"/>
        <v>0.66666666666666663</v>
      </c>
      <c r="K24" s="43" t="s">
        <v>741</v>
      </c>
      <c r="L24" s="43">
        <v>3</v>
      </c>
      <c r="M24" s="43" t="s">
        <v>648</v>
      </c>
      <c r="N24" s="43" t="s">
        <v>36</v>
      </c>
      <c r="O24" s="43" t="s">
        <v>624</v>
      </c>
      <c r="P24" s="43" t="s">
        <v>742</v>
      </c>
      <c r="Q24" s="43" t="s">
        <v>672</v>
      </c>
      <c r="R24" s="43" t="s">
        <v>659</v>
      </c>
      <c r="S24" s="41" t="s">
        <v>628</v>
      </c>
      <c r="T24" s="41" t="s">
        <v>629</v>
      </c>
      <c r="U24" s="41" t="s">
        <v>628</v>
      </c>
      <c r="V24" s="48"/>
    </row>
    <row r="25" spans="1:22" ht="33" customHeight="1">
      <c r="A25" s="41">
        <v>21</v>
      </c>
      <c r="B25" s="43" t="s">
        <v>743</v>
      </c>
      <c r="C25" s="43">
        <v>2009.02</v>
      </c>
      <c r="D25" s="43" t="s">
        <v>617</v>
      </c>
      <c r="E25" s="43" t="s">
        <v>744</v>
      </c>
      <c r="F25" s="43" t="s">
        <v>745</v>
      </c>
      <c r="G25" s="43" t="s">
        <v>646</v>
      </c>
      <c r="H25" s="45">
        <v>1200</v>
      </c>
      <c r="I25" s="45"/>
      <c r="J25" s="45">
        <f t="shared" si="0"/>
        <v>0.33333333333333331</v>
      </c>
      <c r="K25" s="43" t="s">
        <v>746</v>
      </c>
      <c r="L25" s="43">
        <v>4</v>
      </c>
      <c r="M25" s="43" t="s">
        <v>747</v>
      </c>
      <c r="N25" s="43" t="s">
        <v>43</v>
      </c>
      <c r="O25" s="43" t="s">
        <v>624</v>
      </c>
      <c r="P25" s="43" t="s">
        <v>678</v>
      </c>
      <c r="Q25" s="43" t="s">
        <v>672</v>
      </c>
      <c r="R25" s="43" t="s">
        <v>651</v>
      </c>
      <c r="S25" s="41" t="s">
        <v>629</v>
      </c>
      <c r="T25" s="41" t="s">
        <v>629</v>
      </c>
      <c r="U25" s="41" t="s">
        <v>628</v>
      </c>
      <c r="V25" s="48"/>
    </row>
    <row r="26" spans="1:22" ht="33" customHeight="1">
      <c r="A26" s="41">
        <v>22</v>
      </c>
      <c r="B26" s="43" t="s">
        <v>748</v>
      </c>
      <c r="C26" s="43">
        <v>2016.12</v>
      </c>
      <c r="D26" s="43" t="s">
        <v>617</v>
      </c>
      <c r="E26" s="43" t="s">
        <v>749</v>
      </c>
      <c r="F26" s="43" t="s">
        <v>750</v>
      </c>
      <c r="G26" s="43" t="s">
        <v>646</v>
      </c>
      <c r="H26" s="45">
        <v>7000</v>
      </c>
      <c r="I26" s="45"/>
      <c r="J26" s="45">
        <f t="shared" si="0"/>
        <v>1.9444444444444444</v>
      </c>
      <c r="K26" s="43" t="s">
        <v>751</v>
      </c>
      <c r="L26" s="43">
        <v>5</v>
      </c>
      <c r="M26" s="43" t="s">
        <v>648</v>
      </c>
      <c r="N26" s="43" t="s">
        <v>752</v>
      </c>
      <c r="O26" s="43" t="s">
        <v>624</v>
      </c>
      <c r="P26" s="43" t="s">
        <v>753</v>
      </c>
      <c r="Q26" s="43" t="s">
        <v>635</v>
      </c>
      <c r="R26" s="43" t="s">
        <v>666</v>
      </c>
      <c r="S26" s="41" t="s">
        <v>628</v>
      </c>
      <c r="T26" s="41" t="s">
        <v>628</v>
      </c>
      <c r="U26" s="41" t="s">
        <v>628</v>
      </c>
      <c r="V26" s="48"/>
    </row>
    <row r="27" spans="1:22" ht="33" customHeight="1">
      <c r="A27" s="41">
        <v>23</v>
      </c>
      <c r="B27" s="43" t="s">
        <v>754</v>
      </c>
      <c r="C27" s="43">
        <v>2022.1</v>
      </c>
      <c r="D27" s="43" t="s">
        <v>617</v>
      </c>
      <c r="E27" s="43" t="s">
        <v>755</v>
      </c>
      <c r="F27" s="43" t="s">
        <v>756</v>
      </c>
      <c r="G27" s="43" t="s">
        <v>646</v>
      </c>
      <c r="H27" s="45">
        <v>2000</v>
      </c>
      <c r="I27" s="45"/>
      <c r="J27" s="45">
        <f t="shared" si="0"/>
        <v>0.55555555555555558</v>
      </c>
      <c r="K27" s="43" t="s">
        <v>757</v>
      </c>
      <c r="L27" s="43">
        <v>2</v>
      </c>
      <c r="M27" s="43" t="s">
        <v>648</v>
      </c>
      <c r="N27" s="43" t="s">
        <v>758</v>
      </c>
      <c r="O27" s="43" t="s">
        <v>624</v>
      </c>
      <c r="P27" s="43" t="s">
        <v>625</v>
      </c>
      <c r="Q27" s="43" t="s">
        <v>650</v>
      </c>
      <c r="R27" s="43" t="s">
        <v>759</v>
      </c>
      <c r="S27" s="41" t="s">
        <v>629</v>
      </c>
      <c r="T27" s="41" t="s">
        <v>629</v>
      </c>
      <c r="U27" s="41" t="s">
        <v>628</v>
      </c>
      <c r="V27" s="48"/>
    </row>
    <row r="28" spans="1:22" ht="33" customHeight="1">
      <c r="A28" s="41">
        <v>24</v>
      </c>
      <c r="B28" s="43" t="s">
        <v>760</v>
      </c>
      <c r="C28" s="43">
        <v>2022.4</v>
      </c>
      <c r="D28" s="43" t="s">
        <v>617</v>
      </c>
      <c r="E28" s="43" t="s">
        <v>761</v>
      </c>
      <c r="F28" s="43" t="s">
        <v>762</v>
      </c>
      <c r="G28" s="43" t="s">
        <v>646</v>
      </c>
      <c r="H28" s="45">
        <v>1000</v>
      </c>
      <c r="I28" s="50"/>
      <c r="J28" s="45">
        <f t="shared" si="0"/>
        <v>0.27777777777777779</v>
      </c>
      <c r="K28" s="51"/>
      <c r="L28" s="43">
        <v>1</v>
      </c>
      <c r="M28" s="43" t="s">
        <v>640</v>
      </c>
      <c r="N28" s="43" t="s">
        <v>300</v>
      </c>
      <c r="O28" s="43" t="s">
        <v>624</v>
      </c>
      <c r="P28" s="43" t="s">
        <v>763</v>
      </c>
      <c r="Q28" s="43" t="s">
        <v>764</v>
      </c>
      <c r="R28" s="43" t="s">
        <v>711</v>
      </c>
      <c r="S28" s="41" t="s">
        <v>629</v>
      </c>
      <c r="T28" s="41" t="s">
        <v>629</v>
      </c>
      <c r="U28" s="41" t="s">
        <v>628</v>
      </c>
      <c r="V28" s="52"/>
    </row>
    <row r="29" spans="1:22" ht="33" customHeight="1">
      <c r="A29" s="41">
        <v>25</v>
      </c>
      <c r="B29" s="43" t="s">
        <v>765</v>
      </c>
      <c r="C29" s="43">
        <v>2022.5</v>
      </c>
      <c r="D29" s="43" t="s">
        <v>617</v>
      </c>
      <c r="E29" s="43" t="s">
        <v>766</v>
      </c>
      <c r="F29" s="43" t="s">
        <v>767</v>
      </c>
      <c r="G29" s="43" t="s">
        <v>646</v>
      </c>
      <c r="H29" s="45">
        <v>128</v>
      </c>
      <c r="I29" s="50"/>
      <c r="J29" s="45">
        <f t="shared" si="0"/>
        <v>3.5555555555555556E-2</v>
      </c>
      <c r="K29" s="43" t="s">
        <v>768</v>
      </c>
      <c r="L29" s="43">
        <v>4</v>
      </c>
      <c r="M29" s="43" t="s">
        <v>640</v>
      </c>
      <c r="N29" s="43" t="s">
        <v>769</v>
      </c>
      <c r="O29" s="43" t="s">
        <v>624</v>
      </c>
      <c r="P29" s="43" t="s">
        <v>770</v>
      </c>
      <c r="Q29" s="43" t="s">
        <v>711</v>
      </c>
      <c r="R29" s="43" t="s">
        <v>771</v>
      </c>
      <c r="S29" s="41" t="s">
        <v>629</v>
      </c>
      <c r="T29" s="41" t="s">
        <v>629</v>
      </c>
      <c r="U29" s="41" t="s">
        <v>628</v>
      </c>
      <c r="V29" s="51"/>
    </row>
    <row r="30" spans="1:22" ht="36" customHeight="1">
      <c r="A30" s="41">
        <v>26</v>
      </c>
      <c r="B30" s="43" t="s">
        <v>772</v>
      </c>
      <c r="C30" s="43">
        <v>2021.06</v>
      </c>
      <c r="D30" s="43" t="s">
        <v>617</v>
      </c>
      <c r="E30" s="43" t="s">
        <v>773</v>
      </c>
      <c r="F30" s="43" t="s">
        <v>774</v>
      </c>
      <c r="G30" s="43" t="s">
        <v>646</v>
      </c>
      <c r="H30" s="45">
        <v>200</v>
      </c>
      <c r="I30" s="50"/>
      <c r="J30" s="45">
        <f t="shared" si="0"/>
        <v>5.5555555555555559E-2</v>
      </c>
      <c r="K30" s="43" t="s">
        <v>775</v>
      </c>
      <c r="L30" s="43">
        <v>2</v>
      </c>
      <c r="M30" s="43" t="s">
        <v>640</v>
      </c>
      <c r="N30" s="43" t="s">
        <v>776</v>
      </c>
      <c r="O30" s="43" t="s">
        <v>624</v>
      </c>
      <c r="P30" s="43" t="s">
        <v>777</v>
      </c>
      <c r="Q30" s="51"/>
      <c r="R30" s="43"/>
      <c r="S30" s="41" t="s">
        <v>629</v>
      </c>
      <c r="T30" s="41" t="s">
        <v>629</v>
      </c>
      <c r="U30" s="41" t="s">
        <v>628</v>
      </c>
      <c r="V30" s="51"/>
    </row>
    <row r="31" spans="1:22" ht="36" customHeight="1">
      <c r="A31" s="41">
        <v>27</v>
      </c>
      <c r="B31" s="43" t="s">
        <v>778</v>
      </c>
      <c r="C31" s="43">
        <v>2023.05</v>
      </c>
      <c r="D31" s="43" t="s">
        <v>779</v>
      </c>
      <c r="E31" s="43" t="s">
        <v>780</v>
      </c>
      <c r="F31" s="43" t="s">
        <v>781</v>
      </c>
      <c r="G31" s="43" t="s">
        <v>646</v>
      </c>
      <c r="H31" s="45">
        <v>1000</v>
      </c>
      <c r="I31" s="45"/>
      <c r="J31" s="45">
        <f t="shared" si="0"/>
        <v>0.27777777777777779</v>
      </c>
      <c r="K31" s="43" t="s">
        <v>782</v>
      </c>
      <c r="L31" s="43">
        <v>1</v>
      </c>
      <c r="M31" s="43" t="s">
        <v>640</v>
      </c>
      <c r="N31" s="43" t="s">
        <v>783</v>
      </c>
      <c r="O31" s="43" t="s">
        <v>624</v>
      </c>
      <c r="P31" s="43" t="s">
        <v>625</v>
      </c>
      <c r="Q31" s="43" t="s">
        <v>784</v>
      </c>
      <c r="R31" s="43" t="s">
        <v>693</v>
      </c>
      <c r="S31" s="53" t="s">
        <v>629</v>
      </c>
      <c r="T31" s="53" t="s">
        <v>629</v>
      </c>
      <c r="U31" s="53" t="s">
        <v>628</v>
      </c>
      <c r="V31" s="53"/>
    </row>
    <row r="32" spans="1:22" ht="36" customHeight="1">
      <c r="A32" s="41">
        <v>28</v>
      </c>
      <c r="B32" s="43" t="s">
        <v>785</v>
      </c>
      <c r="C32" s="43">
        <v>2023.5</v>
      </c>
      <c r="D32" s="53"/>
      <c r="E32" s="43" t="s">
        <v>786</v>
      </c>
      <c r="F32" s="53"/>
      <c r="G32" s="43" t="s">
        <v>646</v>
      </c>
      <c r="H32" s="45">
        <v>750</v>
      </c>
      <c r="I32" s="54"/>
      <c r="J32" s="45">
        <f t="shared" si="0"/>
        <v>0.20833333333333334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s="1" customFormat="1" ht="21" customHeight="1">
      <c r="A33" s="53">
        <v>29</v>
      </c>
      <c r="B33" s="55" t="s">
        <v>787</v>
      </c>
      <c r="C33" s="55">
        <v>2023.08</v>
      </c>
      <c r="D33" s="55"/>
      <c r="E33" s="55" t="s">
        <v>788</v>
      </c>
      <c r="F33" s="55"/>
      <c r="G33" s="55" t="s">
        <v>646</v>
      </c>
      <c r="H33" s="45">
        <v>750</v>
      </c>
      <c r="I33" s="56"/>
      <c r="J33" s="45">
        <f t="shared" si="0"/>
        <v>0.20833333333333334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ht="21" customHeight="1">
      <c r="A34" s="3"/>
      <c r="B34" s="105" t="s">
        <v>789</v>
      </c>
      <c r="C34" s="105"/>
      <c r="D34" s="105"/>
      <c r="E34" s="10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6" spans="1:22" ht="25.05" customHeight="1">
      <c r="A36" s="41" t="s">
        <v>1</v>
      </c>
      <c r="B36" s="43" t="s">
        <v>790</v>
      </c>
      <c r="C36" s="43" t="s">
        <v>791</v>
      </c>
      <c r="D36" s="43" t="s">
        <v>792</v>
      </c>
      <c r="E36" s="43" t="s">
        <v>793</v>
      </c>
    </row>
    <row r="37" spans="1:22">
      <c r="A37" s="41">
        <v>1</v>
      </c>
      <c r="B37" s="43" t="s">
        <v>794</v>
      </c>
      <c r="C37" s="43" t="s">
        <v>795</v>
      </c>
      <c r="D37" s="43" t="s">
        <v>796</v>
      </c>
      <c r="E37" s="43">
        <v>2017.12</v>
      </c>
    </row>
    <row r="38" spans="1:22" ht="21.6">
      <c r="A38" s="41">
        <v>2</v>
      </c>
      <c r="B38" s="43" t="s">
        <v>797</v>
      </c>
      <c r="C38" s="43" t="s">
        <v>798</v>
      </c>
      <c r="D38" s="43" t="s">
        <v>796</v>
      </c>
      <c r="E38" s="43" t="s">
        <v>799</v>
      </c>
    </row>
    <row r="39" spans="1:22">
      <c r="A39" s="41">
        <v>3</v>
      </c>
      <c r="B39" s="43" t="s">
        <v>800</v>
      </c>
      <c r="C39" s="43" t="s">
        <v>801</v>
      </c>
      <c r="D39" s="43" t="s">
        <v>796</v>
      </c>
      <c r="E39" s="43" t="s">
        <v>802</v>
      </c>
      <c r="I39" s="57"/>
      <c r="J39" s="57"/>
    </row>
    <row r="40" spans="1:22">
      <c r="A40" s="41">
        <v>4</v>
      </c>
      <c r="B40" s="43" t="s">
        <v>803</v>
      </c>
      <c r="C40" s="43" t="s">
        <v>804</v>
      </c>
      <c r="D40" s="43" t="s">
        <v>796</v>
      </c>
      <c r="E40" s="43">
        <v>2022.1</v>
      </c>
      <c r="I40" s="57"/>
      <c r="J40" s="57"/>
    </row>
    <row r="41" spans="1:22" ht="21.6">
      <c r="A41" s="41">
        <v>5</v>
      </c>
      <c r="B41" s="43" t="s">
        <v>805</v>
      </c>
      <c r="C41" s="43" t="s">
        <v>806</v>
      </c>
      <c r="D41" s="43" t="s">
        <v>796</v>
      </c>
      <c r="E41" s="43" t="s">
        <v>807</v>
      </c>
      <c r="I41" s="57"/>
      <c r="J41" s="57"/>
    </row>
    <row r="42" spans="1:22" ht="21.6">
      <c r="A42" s="41">
        <v>6</v>
      </c>
      <c r="B42" s="43" t="s">
        <v>808</v>
      </c>
      <c r="C42" s="43" t="s">
        <v>809</v>
      </c>
      <c r="D42" s="43" t="s">
        <v>810</v>
      </c>
      <c r="E42" s="43">
        <v>2021.1</v>
      </c>
      <c r="I42" s="57"/>
      <c r="J42" s="57"/>
    </row>
    <row r="43" spans="1:22" ht="21.6">
      <c r="A43" s="41">
        <v>7</v>
      </c>
      <c r="B43" s="43" t="s">
        <v>811</v>
      </c>
      <c r="C43" s="43" t="s">
        <v>812</v>
      </c>
      <c r="D43" s="43" t="s">
        <v>813</v>
      </c>
      <c r="E43" s="43">
        <v>2022.12</v>
      </c>
    </row>
    <row r="44" spans="1:22">
      <c r="A44" s="41">
        <v>8</v>
      </c>
      <c r="B44" s="43" t="s">
        <v>814</v>
      </c>
      <c r="C44" s="43" t="s">
        <v>815</v>
      </c>
      <c r="D44" s="43" t="s">
        <v>796</v>
      </c>
      <c r="E44" s="43">
        <v>2023.7</v>
      </c>
    </row>
    <row r="45" spans="1:22">
      <c r="A45" s="41">
        <v>9</v>
      </c>
      <c r="B45" s="43" t="s">
        <v>816</v>
      </c>
      <c r="C45" s="43" t="s">
        <v>817</v>
      </c>
      <c r="D45" s="43" t="s">
        <v>813</v>
      </c>
      <c r="E45" s="43">
        <v>2023.7</v>
      </c>
    </row>
    <row r="46" spans="1:22">
      <c r="A46" s="41">
        <v>10</v>
      </c>
      <c r="B46" s="43" t="s">
        <v>818</v>
      </c>
      <c r="C46" s="43" t="s">
        <v>819</v>
      </c>
      <c r="D46" s="43" t="s">
        <v>796</v>
      </c>
      <c r="E46" s="43">
        <v>2023.7</v>
      </c>
    </row>
    <row r="47" spans="1:22">
      <c r="A47" s="41">
        <v>11</v>
      </c>
      <c r="B47" s="43" t="s">
        <v>820</v>
      </c>
      <c r="C47" s="43" t="s">
        <v>761</v>
      </c>
      <c r="D47" s="43" t="s">
        <v>796</v>
      </c>
      <c r="E47" s="43">
        <v>2023.7</v>
      </c>
    </row>
  </sheetData>
  <mergeCells count="22">
    <mergeCell ref="T2:T4"/>
    <mergeCell ref="H2:J3"/>
    <mergeCell ref="P2:P4"/>
    <mergeCell ref="Q2:Q4"/>
    <mergeCell ref="R2:R4"/>
    <mergeCell ref="S2:S4"/>
    <mergeCell ref="A1:V1"/>
    <mergeCell ref="B34:E34"/>
    <mergeCell ref="A2:A4"/>
    <mergeCell ref="B2:B4"/>
    <mergeCell ref="C2:C4"/>
    <mergeCell ref="D2:D4"/>
    <mergeCell ref="E2:E4"/>
    <mergeCell ref="F2:F4"/>
    <mergeCell ref="G2:G4"/>
    <mergeCell ref="K2:K4"/>
    <mergeCell ref="L2:L4"/>
    <mergeCell ref="M2:M4"/>
    <mergeCell ref="N2:N4"/>
    <mergeCell ref="O2:O4"/>
    <mergeCell ref="U2:U4"/>
    <mergeCell ref="V2:V4"/>
  </mergeCells>
  <phoneticPr fontId="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本级管网</vt:lpstr>
      <vt:lpstr>隔油池</vt:lpstr>
      <vt:lpstr>泵站闸门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钟 越珉</cp:lastModifiedBy>
  <cp:revision>1</cp:revision>
  <dcterms:created xsi:type="dcterms:W3CDTF">2019-06-01T19:04:00Z</dcterms:created>
  <dcterms:modified xsi:type="dcterms:W3CDTF">2023-12-08T00:41:32Z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DA4D66B370B64DE88303ADE21691F5F7</vt:lpwstr>
  </property>
  <property fmtid="{D5CDD505-2E9C-101B-9397-08002B2CF9AE}" pid="4" name="KSOReadingLayout">
    <vt:bool>true</vt:bool>
  </property>
</Properties>
</file>