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  <sheet name="Sheet1" sheetId="2" r:id="rId2"/>
  </sheets>
  <definedNames>
    <definedName name="_xlnm._FilterDatabase" localSheetId="0" hidden="1">'Table 1'!$A$3:$I$45</definedName>
  </definedNames>
  <calcPr calcId="144525"/>
</workbook>
</file>

<file path=xl/sharedStrings.xml><?xml version="1.0" encoding="utf-8"?>
<sst xmlns="http://schemas.openxmlformats.org/spreadsheetml/2006/main" count="216" uniqueCount="170">
  <si>
    <t>分部分项工程量清单与计价表</t>
  </si>
  <si>
    <t>单位(专业)工程名称:压赛堰社区更新改造项目（三期）-乌隘村通信线路（三网）整治项目</t>
  </si>
  <si>
    <t>综合单价</t>
  </si>
  <si>
    <t>序号</t>
  </si>
  <si>
    <t>项目编码</t>
  </si>
  <si>
    <t>项目名称</t>
  </si>
  <si>
    <t>项目特征</t>
  </si>
  <si>
    <t>计量单位</t>
  </si>
  <si>
    <t>工程量</t>
  </si>
  <si>
    <t>综合单价(元)</t>
  </si>
  <si>
    <t>合价(元)</t>
  </si>
  <si>
    <t>备注</t>
  </si>
  <si>
    <t>人工费</t>
  </si>
  <si>
    <t>机械费</t>
  </si>
  <si>
    <t>仪表费</t>
  </si>
  <si>
    <t>材料费</t>
  </si>
  <si>
    <t>材料总价</t>
  </si>
  <si>
    <t>规费及其他费</t>
  </si>
  <si>
    <t>税费</t>
  </si>
  <si>
    <t>安全生产费</t>
  </si>
  <si>
    <t>TSD6-004</t>
  </si>
  <si>
    <t>接地系统服务</t>
  </si>
  <si>
    <t>核对图纸，定位放线，做标记</t>
  </si>
  <si>
    <t>根</t>
  </si>
  <si>
    <t>角钢接地极(硬土)</t>
  </si>
  <si>
    <t>TSD6-013</t>
  </si>
  <si>
    <t>接地极系统服务</t>
  </si>
  <si>
    <t>割缝，破100厚混凝土路面，废料装车外运至弃置点</t>
  </si>
  <si>
    <t>十米</t>
  </si>
  <si>
    <t>敷设室外接地母线</t>
  </si>
  <si>
    <t>TSD6-015</t>
  </si>
  <si>
    <t>电阻测试服务</t>
  </si>
  <si>
    <t>割缝，破150厚混凝土路面，废料装车外运至弃置点</t>
  </si>
  <si>
    <t>组</t>
  </si>
  <si>
    <t>接地网电阻测试</t>
  </si>
  <si>
    <t>TXL1-002</t>
  </si>
  <si>
    <t>现场测量服务</t>
  </si>
  <si>
    <t>破水泥花砖路面，废料装车外运至弃置点</t>
  </si>
  <si>
    <t>100m</t>
  </si>
  <si>
    <t>架空光（电）缆工程施工测量</t>
  </si>
  <si>
    <t>TXL1-003</t>
  </si>
  <si>
    <t>地下测量服务</t>
  </si>
  <si>
    <t>沟槽及人手孔坑等综合考虑</t>
  </si>
  <si>
    <t>管道光（电）缆工程施工测量</t>
  </si>
  <si>
    <t>TXL1-006</t>
  </si>
  <si>
    <t>无源材料检查服务</t>
  </si>
  <si>
    <t>芯盘</t>
  </si>
  <si>
    <t>光缆单盘检验</t>
  </si>
  <si>
    <t>TXL3-001.2</t>
  </si>
  <si>
    <t>水泥杆回收服务</t>
  </si>
  <si>
    <t>拆除(不需入库)8米水泥杆 综合土 (工日×0.3)</t>
  </si>
  <si>
    <t>TXL3-063</t>
  </si>
  <si>
    <t>拉线回收服务</t>
  </si>
  <si>
    <t>条</t>
  </si>
  <si>
    <t>水泥杆另缠法拆除(不需入库)7/2.6单股拉线 综合土 (工日×0.3)</t>
  </si>
  <si>
    <t xml:space="preserve">拉线 </t>
  </si>
  <si>
    <t>原土回填</t>
  </si>
  <si>
    <t>水泥杆另缠法装7/2.6单股拉线 综合土</t>
  </si>
  <si>
    <t>TXL3-171</t>
  </si>
  <si>
    <t>吊线回收服务</t>
  </si>
  <si>
    <t>余土装车外运弃置点</t>
  </si>
  <si>
    <t>千米条</t>
  </si>
  <si>
    <t>水泥杆拆除(不需入库)7/2.2吊线  (工日×0.3)</t>
  </si>
  <si>
    <t>吊线安装服务</t>
  </si>
  <si>
    <t>混凝土基础</t>
  </si>
  <si>
    <t>水泥杆架设7/2.2吊线</t>
  </si>
  <si>
    <t>TXL3-186</t>
  </si>
  <si>
    <t>皮线回收服务</t>
  </si>
  <si>
    <t>划线定位、固定、管头套接等</t>
  </si>
  <si>
    <t>百米条</t>
  </si>
  <si>
    <t>拆除(不需入库)自承式皮线光缆 (工日×0.4)</t>
  </si>
  <si>
    <t>自承式皮线光缆</t>
  </si>
  <si>
    <t>架设自承式皮线光缆</t>
  </si>
  <si>
    <t>TXL3-192</t>
  </si>
  <si>
    <t>光缆回收服务</t>
  </si>
  <si>
    <t>挂钩法拆除(不需入库)架空光缆 丘陵、城区、水田 36芯以下 (工日×0.4)</t>
  </si>
  <si>
    <t>架空光缆服务</t>
  </si>
  <si>
    <t>支模、混凝土制作、浇筑、振捣等</t>
  </si>
  <si>
    <t>挂钩法架设架空光缆 丘陵、城区、水田 36芯以下</t>
  </si>
  <si>
    <t>TXL4-011</t>
  </si>
  <si>
    <t>管道光缆 12芯以下</t>
  </si>
  <si>
    <t>井坑定位、砖砌、抹面、窗口制作、支架安装、上覆盖制作等</t>
  </si>
  <si>
    <t>敷设管道光缆 12芯以下</t>
  </si>
  <si>
    <t>TXL4-011.1</t>
  </si>
  <si>
    <t>管道光缆 皮线光缆</t>
  </si>
  <si>
    <t>开窗、抹面等</t>
  </si>
  <si>
    <t>敷设管道光缆 皮线光缆</t>
  </si>
  <si>
    <t>TXL4-013</t>
  </si>
  <si>
    <t>管道光缆 48芯以下</t>
  </si>
  <si>
    <t>开挖墙洞</t>
  </si>
  <si>
    <t>敷设管道光缆 48芯以下</t>
  </si>
  <si>
    <t>TXL4-014</t>
  </si>
  <si>
    <t>管道光缆 96芯以下</t>
  </si>
  <si>
    <t>地下定向钻孔敷管 工作孔径Φ240毫米以内 每处30m以内</t>
  </si>
  <si>
    <t>敷设管道光缆 96芯以下</t>
  </si>
  <si>
    <t>TXL4-041</t>
  </si>
  <si>
    <t>墙壁光缆</t>
  </si>
  <si>
    <t>地下定向钻孔敷管 工作孔径Φ240毫米以内 每增加10m</t>
  </si>
  <si>
    <t>套</t>
  </si>
  <si>
    <t>增装皮线墙壁支架</t>
  </si>
  <si>
    <t>TXL4-050</t>
  </si>
  <si>
    <t>引上光缆</t>
  </si>
  <si>
    <t>地下定向钻孔敷管 工作孔径Φ360毫米以内 每处30m以内</t>
  </si>
  <si>
    <t>穿放引上光缆</t>
  </si>
  <si>
    <t>TXL4-054</t>
  </si>
  <si>
    <t>钉固光缆</t>
  </si>
  <si>
    <t>地下定向钻孔敷管 工作孔径Φ360毫米以内 每增加10m</t>
  </si>
  <si>
    <t>布放钉固式墙壁光缆</t>
  </si>
  <si>
    <t>TXL5-051</t>
  </si>
  <si>
    <t>硬质PVC管（φ25）</t>
  </si>
  <si>
    <t>画线定位、打孔固定，安装钢管等</t>
  </si>
  <si>
    <t>敷设硬质PVC入户管（φ25）</t>
  </si>
  <si>
    <t>TXL5-068</t>
  </si>
  <si>
    <t>暗槽光缆</t>
  </si>
  <si>
    <t>检查手孔抽水</t>
  </si>
  <si>
    <t>管、暗槽内穿放皮线光缆</t>
  </si>
  <si>
    <t>TXL5-074</t>
  </si>
  <si>
    <t>桥架光缆</t>
  </si>
  <si>
    <t>井盖修复更换</t>
  </si>
  <si>
    <t>桥架、线槽、网络地板内明布光缆</t>
  </si>
  <si>
    <t>TXL6-004</t>
  </si>
  <si>
    <t>现场组装光纤活动连接器（用户端）</t>
  </si>
  <si>
    <t>芯</t>
  </si>
  <si>
    <t>TXL6-005</t>
  </si>
  <si>
    <t>用户成端服务</t>
  </si>
  <si>
    <t>光缆成端接头（皮线光缆）</t>
  </si>
  <si>
    <t>光缆成端接头（束状）</t>
  </si>
  <si>
    <t>TXL6-008</t>
  </si>
  <si>
    <t>光缆接续 12芯以下</t>
  </si>
  <si>
    <t>头</t>
  </si>
  <si>
    <t>TXL6-011</t>
  </si>
  <si>
    <t>光缆接续 48芯以下</t>
  </si>
  <si>
    <t>TXL6-015</t>
  </si>
  <si>
    <t>光缆接续 96芯以下</t>
  </si>
  <si>
    <t>TXL6-103</t>
  </si>
  <si>
    <t>用户光缆测试服务 12芯以下</t>
  </si>
  <si>
    <t>段</t>
  </si>
  <si>
    <t>用户光缆测试 12芯以下</t>
  </si>
  <si>
    <t>TXL6-106</t>
  </si>
  <si>
    <t>用户光缆测试服务 48芯以下</t>
  </si>
  <si>
    <t>用户光缆测试 48芯以下</t>
  </si>
  <si>
    <t>TXL6-110</t>
  </si>
  <si>
    <t>用户光缆测试服务 96芯以下</t>
  </si>
  <si>
    <t>用户光缆测试 96芯以下</t>
  </si>
  <si>
    <t>TXL6-139</t>
  </si>
  <si>
    <t>光纤链路回波损耗测试服务</t>
  </si>
  <si>
    <t>链路组</t>
  </si>
  <si>
    <t>光纤链路回波损耗测试</t>
  </si>
  <si>
    <t>TXL7-007</t>
  </si>
  <si>
    <t>装用户线盒</t>
  </si>
  <si>
    <t>十个</t>
  </si>
  <si>
    <t>安装用户线盒</t>
  </si>
  <si>
    <t>TXL7-024</t>
  </si>
  <si>
    <t>光分纤箱（三网合一箱）</t>
  </si>
  <si>
    <t>安装光分纤箱（三网合一箱）</t>
  </si>
  <si>
    <t>箱体回收服务</t>
  </si>
  <si>
    <t>拆除(不需入库)光分纤箱、光分路箱  (工日×0.3)</t>
  </si>
  <si>
    <t>TXL7-028</t>
  </si>
  <si>
    <t>光分路器一比四</t>
  </si>
  <si>
    <t>台</t>
  </si>
  <si>
    <t>机架(箱)内安装光分路器 安装高度1.5米以下</t>
  </si>
  <si>
    <t>TXL7-029</t>
  </si>
  <si>
    <t>光分路器一比八</t>
  </si>
  <si>
    <t>机架(箱)内安装光分路器 安装高度1.5米以上</t>
  </si>
  <si>
    <t>TXL7-044</t>
  </si>
  <si>
    <t>光缆交接箱</t>
  </si>
  <si>
    <t>个</t>
  </si>
  <si>
    <t>安装落地式光缆交接箱 288芯以上</t>
  </si>
  <si>
    <t>传输系统回收服务</t>
  </si>
  <si>
    <t>拆除(不需入库)落地式光缆交接箱 288芯以上 (工日×0.3)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</si>
</sst>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30">
    <font>
      <sz val="10"/>
      <color rgb="FF000000"/>
      <name val="Times New Roman"/>
      <charset val="204"/>
    </font>
    <font>
      <b/>
      <sz val="18"/>
      <name val="宋体"/>
      <charset val="134"/>
    </font>
    <font>
      <sz val="18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2"/>
      <name val="宋体"/>
      <charset val="134"/>
    </font>
    <font>
      <sz val="10"/>
      <color rgb="FFFF0000"/>
      <name val="Times New Roman"/>
      <charset val="13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6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10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24" fillId="14" borderId="4" applyNumberFormat="0" applyAlignment="0" applyProtection="0">
      <alignment vertical="center"/>
    </xf>
    <xf numFmtId="0" fontId="25" fillId="15" borderId="9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</cellStyleXfs>
  <cellXfs count="32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3" fillId="3" borderId="1" xfId="0" applyNumberFormat="1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0" fillId="4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46"/>
  <sheetViews>
    <sheetView tabSelected="1" zoomScale="85" zoomScaleNormal="85" topLeftCell="A29" workbookViewId="0">
      <selection activeCell="A1" sqref="A1:I45"/>
    </sheetView>
  </sheetViews>
  <sheetFormatPr defaultColWidth="9" defaultRowHeight="12.75"/>
  <cols>
    <col min="1" max="1" width="5.8" style="1" customWidth="1"/>
    <col min="2" max="2" width="9.7" style="1" customWidth="1"/>
    <col min="3" max="3" width="60.4222222222222" style="1" customWidth="1"/>
    <col min="4" max="4" width="23.3" style="1" hidden="1" customWidth="1"/>
    <col min="5" max="5" width="12.4" style="1" customWidth="1"/>
    <col min="6" max="6" width="9.71111111111111" style="1" customWidth="1"/>
    <col min="7" max="7" width="11.4222222222222" style="1" customWidth="1"/>
    <col min="8" max="8" width="12.8444444444444" style="1" customWidth="1"/>
    <col min="9" max="9" width="8.1" style="1" customWidth="1"/>
    <col min="10" max="10" width="8.1" style="1" hidden="1" customWidth="1" outlineLevel="1"/>
    <col min="11" max="11" width="42.8" style="2" hidden="1" customWidth="1" outlineLevel="1"/>
    <col min="12" max="12" width="9" style="1" hidden="1" outlineLevel="1"/>
    <col min="13" max="13" width="13" style="1" hidden="1" outlineLevel="1"/>
    <col min="14" max="16" width="9" style="1" hidden="1" outlineLevel="1"/>
    <col min="17" max="25" width="13" style="1" hidden="1" outlineLevel="1"/>
    <col min="26" max="26" width="9" style="1" collapsed="1"/>
    <col min="27" max="16384" width="9" style="1"/>
  </cols>
  <sheetData>
    <row r="1" ht="36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16"/>
      <c r="K1" s="17"/>
    </row>
    <row r="2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8"/>
      <c r="K2" s="19"/>
      <c r="M2" s="20" t="s">
        <v>2</v>
      </c>
      <c r="N2" s="21"/>
      <c r="O2" s="21"/>
      <c r="P2" s="21"/>
      <c r="Q2" s="21"/>
      <c r="R2" s="21"/>
    </row>
    <row r="3" ht="24" spans="1:2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18"/>
      <c r="K3" s="19"/>
      <c r="M3" s="20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30" t="s">
        <v>18</v>
      </c>
      <c r="T3" s="30" t="s">
        <v>19</v>
      </c>
      <c r="U3" s="30" t="s">
        <v>2</v>
      </c>
      <c r="V3" s="31" t="s">
        <v>18</v>
      </c>
      <c r="W3" s="31" t="s">
        <v>19</v>
      </c>
    </row>
    <row r="4" ht="25" customHeight="1" spans="1:25">
      <c r="A4" s="7">
        <v>1</v>
      </c>
      <c r="B4" s="8" t="s">
        <v>20</v>
      </c>
      <c r="C4" s="9" t="s">
        <v>21</v>
      </c>
      <c r="D4" s="10" t="s">
        <v>22</v>
      </c>
      <c r="E4" s="8" t="s">
        <v>23</v>
      </c>
      <c r="F4" s="11">
        <v>1</v>
      </c>
      <c r="G4" s="12"/>
      <c r="H4" s="10"/>
      <c r="I4" s="10"/>
      <c r="J4" s="22"/>
      <c r="K4" s="8" t="s">
        <v>24</v>
      </c>
      <c r="L4" s="1">
        <f>F4</f>
        <v>1</v>
      </c>
      <c r="M4" s="1">
        <v>42.18</v>
      </c>
      <c r="N4" s="23">
        <v>6</v>
      </c>
      <c r="P4" s="1">
        <v>54.34</v>
      </c>
      <c r="Q4" s="1">
        <f>L4*P4</f>
        <v>54.34</v>
      </c>
      <c r="R4" s="1">
        <f>M4*1.1139</f>
        <v>46.984302</v>
      </c>
      <c r="S4" s="1">
        <f>(M4+N4+O4+R4+P4)*0.09</f>
        <v>13.45538718</v>
      </c>
      <c r="T4" s="1">
        <f>(M4+N4+O4+P4+R4+S4)*0.02</f>
        <v>3.2591937836</v>
      </c>
      <c r="U4" s="1">
        <f>M4+N4+O4+P4+R4+S4+T4</f>
        <v>166.2188829636</v>
      </c>
      <c r="V4" s="1">
        <f>L4*S4</f>
        <v>13.45538718</v>
      </c>
      <c r="W4" s="1">
        <f>L4*T4</f>
        <v>3.2591937836</v>
      </c>
      <c r="X4" s="1">
        <f>L4*M4</f>
        <v>42.18</v>
      </c>
      <c r="Y4" s="1">
        <f>L4*R4</f>
        <v>46.984302</v>
      </c>
    </row>
    <row r="5" ht="25" customHeight="1" spans="1:25">
      <c r="A5" s="7">
        <v>2</v>
      </c>
      <c r="B5" s="8" t="s">
        <v>25</v>
      </c>
      <c r="C5" s="9" t="s">
        <v>26</v>
      </c>
      <c r="D5" s="10" t="s">
        <v>27</v>
      </c>
      <c r="E5" s="8" t="s">
        <v>28</v>
      </c>
      <c r="F5" s="11">
        <v>0.2</v>
      </c>
      <c r="G5" s="12"/>
      <c r="H5" s="10"/>
      <c r="I5" s="10"/>
      <c r="J5" s="22"/>
      <c r="K5" s="8" t="s">
        <v>29</v>
      </c>
      <c r="L5" s="1">
        <f t="shared" ref="L5:L45" si="0">F5</f>
        <v>0.2</v>
      </c>
      <c r="M5" s="1">
        <v>262.2</v>
      </c>
      <c r="N5" s="1">
        <v>4.8</v>
      </c>
      <c r="P5" s="2">
        <v>29.4</v>
      </c>
      <c r="Q5" s="1">
        <f t="shared" ref="Q5:Q36" si="1">L5*P5</f>
        <v>5.88</v>
      </c>
      <c r="R5" s="1">
        <f t="shared" ref="R5:R45" si="2">M5*1.1139</f>
        <v>292.06458</v>
      </c>
      <c r="S5" s="1">
        <f t="shared" ref="S5:S45" si="3">(M5+N5+O5+R5+P5)*0.09</f>
        <v>52.9618122</v>
      </c>
      <c r="T5" s="1">
        <f t="shared" ref="T5:T45" si="4">(M5+N5+O5+P5+R5+S5)*0.02</f>
        <v>12.828527844</v>
      </c>
      <c r="U5" s="1">
        <f t="shared" ref="U5:U45" si="5">M5+N5+O5+P5+R5+S5+T5</f>
        <v>654.254920044</v>
      </c>
      <c r="V5" s="1">
        <f t="shared" ref="V5:V36" si="6">L5*S5</f>
        <v>10.59236244</v>
      </c>
      <c r="W5" s="1">
        <f t="shared" ref="W5:W36" si="7">L5*T5</f>
        <v>2.5657055688</v>
      </c>
      <c r="X5" s="1">
        <f t="shared" ref="X5:X45" si="8">L5*M5</f>
        <v>52.44</v>
      </c>
      <c r="Y5" s="1">
        <f t="shared" ref="Y5:Y45" si="9">L5*R5</f>
        <v>58.412916</v>
      </c>
    </row>
    <row r="6" ht="25" customHeight="1" spans="1:25">
      <c r="A6" s="7">
        <v>3</v>
      </c>
      <c r="B6" s="8" t="s">
        <v>30</v>
      </c>
      <c r="C6" s="8" t="s">
        <v>31</v>
      </c>
      <c r="D6" s="10" t="s">
        <v>32</v>
      </c>
      <c r="E6" s="8" t="s">
        <v>33</v>
      </c>
      <c r="F6" s="11">
        <v>1</v>
      </c>
      <c r="G6" s="12"/>
      <c r="H6" s="10"/>
      <c r="I6" s="10"/>
      <c r="J6" s="22"/>
      <c r="K6" s="8" t="s">
        <v>34</v>
      </c>
      <c r="L6" s="1">
        <f t="shared" si="0"/>
        <v>1</v>
      </c>
      <c r="M6" s="1">
        <v>79.8</v>
      </c>
      <c r="O6" s="1">
        <v>24</v>
      </c>
      <c r="Q6" s="1">
        <f t="shared" si="1"/>
        <v>0</v>
      </c>
      <c r="R6" s="1">
        <f t="shared" si="2"/>
        <v>88.88922</v>
      </c>
      <c r="S6" s="1">
        <f t="shared" si="3"/>
        <v>17.3420298</v>
      </c>
      <c r="T6" s="1">
        <f t="shared" si="4"/>
        <v>4.200624996</v>
      </c>
      <c r="U6" s="1">
        <f t="shared" si="5"/>
        <v>214.231874796</v>
      </c>
      <c r="V6" s="1">
        <f t="shared" si="6"/>
        <v>17.3420298</v>
      </c>
      <c r="W6" s="1">
        <f t="shared" si="7"/>
        <v>4.200624996</v>
      </c>
      <c r="X6" s="1">
        <f t="shared" si="8"/>
        <v>79.8</v>
      </c>
      <c r="Y6" s="1">
        <f t="shared" si="9"/>
        <v>88.88922</v>
      </c>
    </row>
    <row r="7" ht="25" customHeight="1" spans="1:25">
      <c r="A7" s="7">
        <v>4</v>
      </c>
      <c r="B7" s="8" t="s">
        <v>35</v>
      </c>
      <c r="C7" s="9" t="s">
        <v>36</v>
      </c>
      <c r="D7" s="10" t="s">
        <v>37</v>
      </c>
      <c r="E7" s="8" t="s">
        <v>38</v>
      </c>
      <c r="F7" s="11">
        <v>7.12</v>
      </c>
      <c r="G7" s="12"/>
      <c r="H7" s="10"/>
      <c r="I7" s="10"/>
      <c r="J7" s="22"/>
      <c r="K7" s="8" t="s">
        <v>39</v>
      </c>
      <c r="L7" s="1">
        <f t="shared" si="0"/>
        <v>7.12</v>
      </c>
      <c r="M7" s="1">
        <v>59.7991573033708</v>
      </c>
      <c r="O7" s="1">
        <v>5.94943820224719</v>
      </c>
      <c r="Q7" s="1">
        <f t="shared" si="1"/>
        <v>0</v>
      </c>
      <c r="R7" s="1">
        <f t="shared" si="2"/>
        <v>66.6102813202247</v>
      </c>
      <c r="S7" s="1">
        <f t="shared" si="3"/>
        <v>11.9122989143258</v>
      </c>
      <c r="T7" s="1">
        <f t="shared" si="4"/>
        <v>2.88542351480337</v>
      </c>
      <c r="U7" s="1">
        <f t="shared" si="5"/>
        <v>147.156599254972</v>
      </c>
      <c r="V7" s="1">
        <f t="shared" si="6"/>
        <v>84.81556827</v>
      </c>
      <c r="W7" s="1">
        <f t="shared" si="7"/>
        <v>20.5442154254</v>
      </c>
      <c r="X7" s="1">
        <f t="shared" si="8"/>
        <v>425.77</v>
      </c>
      <c r="Y7" s="1">
        <f t="shared" si="9"/>
        <v>474.265203</v>
      </c>
    </row>
    <row r="8" ht="25" customHeight="1" spans="1:25">
      <c r="A8" s="7">
        <v>5</v>
      </c>
      <c r="B8" s="8" t="s">
        <v>40</v>
      </c>
      <c r="C8" s="9" t="s">
        <v>41</v>
      </c>
      <c r="D8" s="10" t="s">
        <v>42</v>
      </c>
      <c r="E8" s="8" t="s">
        <v>38</v>
      </c>
      <c r="F8" s="11">
        <v>32.88</v>
      </c>
      <c r="G8" s="12"/>
      <c r="H8" s="10"/>
      <c r="I8" s="10"/>
      <c r="J8" s="22"/>
      <c r="K8" s="8" t="s">
        <v>43</v>
      </c>
      <c r="L8" s="1">
        <f t="shared" si="0"/>
        <v>32.88</v>
      </c>
      <c r="M8" s="1">
        <v>45.3984184914842</v>
      </c>
      <c r="O8" s="1">
        <v>4.75942822384428</v>
      </c>
      <c r="Q8" s="1">
        <f t="shared" si="1"/>
        <v>0</v>
      </c>
      <c r="R8" s="1">
        <f t="shared" si="2"/>
        <v>50.5692983576642</v>
      </c>
      <c r="S8" s="1">
        <f t="shared" si="3"/>
        <v>9.06544305656934</v>
      </c>
      <c r="T8" s="1">
        <f t="shared" si="4"/>
        <v>2.19585176259124</v>
      </c>
      <c r="U8" s="1">
        <f t="shared" si="5"/>
        <v>111.988439892153</v>
      </c>
      <c r="V8" s="1">
        <f t="shared" si="6"/>
        <v>298.0717677</v>
      </c>
      <c r="W8" s="1">
        <f t="shared" si="7"/>
        <v>72.199605954</v>
      </c>
      <c r="X8" s="1">
        <f t="shared" si="8"/>
        <v>1492.7</v>
      </c>
      <c r="Y8" s="1">
        <f t="shared" si="9"/>
        <v>1662.71853</v>
      </c>
    </row>
    <row r="9" ht="25" customHeight="1" spans="1:25">
      <c r="A9" s="7">
        <v>6</v>
      </c>
      <c r="B9" s="8" t="s">
        <v>44</v>
      </c>
      <c r="C9" s="8" t="s">
        <v>45</v>
      </c>
      <c r="D9" s="10" t="s">
        <v>42</v>
      </c>
      <c r="E9" s="8" t="s">
        <v>46</v>
      </c>
      <c r="F9" s="11">
        <v>204</v>
      </c>
      <c r="G9" s="12"/>
      <c r="H9" s="10"/>
      <c r="I9" s="10"/>
      <c r="J9" s="22"/>
      <c r="K9" s="8" t="s">
        <v>47</v>
      </c>
      <c r="L9" s="1">
        <f t="shared" si="0"/>
        <v>204</v>
      </c>
      <c r="M9" s="1">
        <v>2.28</v>
      </c>
      <c r="N9" s="23"/>
      <c r="O9" s="1">
        <v>7.65</v>
      </c>
      <c r="Q9" s="1">
        <f t="shared" si="1"/>
        <v>0</v>
      </c>
      <c r="R9" s="1">
        <f t="shared" si="2"/>
        <v>2.539692</v>
      </c>
      <c r="S9" s="1">
        <f t="shared" si="3"/>
        <v>1.12227228</v>
      </c>
      <c r="T9" s="1">
        <f t="shared" si="4"/>
        <v>0.2718392856</v>
      </c>
      <c r="U9" s="1">
        <f t="shared" si="5"/>
        <v>13.8638035656</v>
      </c>
      <c r="V9" s="1">
        <f t="shared" si="6"/>
        <v>228.94354512</v>
      </c>
      <c r="W9" s="1">
        <f t="shared" si="7"/>
        <v>55.4552142624</v>
      </c>
      <c r="X9" s="1">
        <f t="shared" si="8"/>
        <v>465.12</v>
      </c>
      <c r="Y9" s="1">
        <f t="shared" si="9"/>
        <v>518.097168</v>
      </c>
    </row>
    <row r="10" ht="25" customHeight="1" spans="1:25">
      <c r="A10" s="7">
        <v>7</v>
      </c>
      <c r="B10" s="8" t="s">
        <v>48</v>
      </c>
      <c r="C10" s="8" t="s">
        <v>49</v>
      </c>
      <c r="D10" s="10" t="s">
        <v>42</v>
      </c>
      <c r="E10" s="8" t="s">
        <v>23</v>
      </c>
      <c r="F10" s="11">
        <v>37</v>
      </c>
      <c r="G10" s="12"/>
      <c r="H10" s="10"/>
      <c r="I10" s="10"/>
      <c r="J10" s="22"/>
      <c r="K10" s="8" t="s">
        <v>50</v>
      </c>
      <c r="L10" s="1">
        <f t="shared" si="0"/>
        <v>37</v>
      </c>
      <c r="M10" s="1">
        <v>28.0324324324324</v>
      </c>
      <c r="N10" s="23">
        <v>6.19189189189189</v>
      </c>
      <c r="Q10" s="1">
        <f t="shared" si="1"/>
        <v>0</v>
      </c>
      <c r="R10" s="1">
        <f t="shared" si="2"/>
        <v>31.2253264864864</v>
      </c>
      <c r="S10" s="1">
        <f t="shared" si="3"/>
        <v>5.89046857297297</v>
      </c>
      <c r="T10" s="1">
        <f t="shared" si="4"/>
        <v>1.42680238767567</v>
      </c>
      <c r="U10" s="1">
        <f t="shared" si="5"/>
        <v>72.7669217714594</v>
      </c>
      <c r="V10" s="1">
        <f t="shared" si="6"/>
        <v>217.9473372</v>
      </c>
      <c r="W10" s="1">
        <f t="shared" si="7"/>
        <v>52.7916883439999</v>
      </c>
      <c r="X10" s="1">
        <f t="shared" si="8"/>
        <v>1037.2</v>
      </c>
      <c r="Y10" s="1">
        <f t="shared" si="9"/>
        <v>1155.33708</v>
      </c>
    </row>
    <row r="11" ht="25" customHeight="1" spans="1:25">
      <c r="A11" s="7">
        <v>8</v>
      </c>
      <c r="B11" s="8" t="s">
        <v>51</v>
      </c>
      <c r="C11" s="8" t="s">
        <v>52</v>
      </c>
      <c r="D11" s="10" t="s">
        <v>42</v>
      </c>
      <c r="E11" s="8" t="s">
        <v>53</v>
      </c>
      <c r="F11" s="11">
        <v>16</v>
      </c>
      <c r="G11" s="12"/>
      <c r="H11" s="10"/>
      <c r="I11" s="10"/>
      <c r="J11" s="22"/>
      <c r="K11" s="8" t="s">
        <v>54</v>
      </c>
      <c r="L11" s="1">
        <f t="shared" si="0"/>
        <v>16</v>
      </c>
      <c r="M11" s="1">
        <v>42.4725</v>
      </c>
      <c r="Q11" s="1">
        <f t="shared" si="1"/>
        <v>0</v>
      </c>
      <c r="R11" s="1">
        <f t="shared" si="2"/>
        <v>47.31011775</v>
      </c>
      <c r="S11" s="1">
        <f t="shared" si="3"/>
        <v>8.0804355975</v>
      </c>
      <c r="T11" s="1">
        <f t="shared" si="4"/>
        <v>1.95726106695</v>
      </c>
      <c r="U11" s="1">
        <f t="shared" si="5"/>
        <v>99.82031441445</v>
      </c>
      <c r="V11" s="1">
        <f t="shared" si="6"/>
        <v>129.28696956</v>
      </c>
      <c r="W11" s="1">
        <f t="shared" si="7"/>
        <v>31.3161770712</v>
      </c>
      <c r="X11" s="1">
        <f t="shared" si="8"/>
        <v>679.56</v>
      </c>
      <c r="Y11" s="1">
        <f t="shared" si="9"/>
        <v>756.961884</v>
      </c>
    </row>
    <row r="12" ht="25" customHeight="1" spans="1:25">
      <c r="A12" s="7">
        <v>9</v>
      </c>
      <c r="B12" s="8" t="s">
        <v>51</v>
      </c>
      <c r="C12" s="8" t="s">
        <v>55</v>
      </c>
      <c r="D12" s="10" t="s">
        <v>56</v>
      </c>
      <c r="E12" s="8" t="s">
        <v>53</v>
      </c>
      <c r="F12" s="11">
        <v>2</v>
      </c>
      <c r="G12" s="12"/>
      <c r="H12" s="10"/>
      <c r="I12" s="10"/>
      <c r="J12" s="22"/>
      <c r="K12" s="8" t="s">
        <v>57</v>
      </c>
      <c r="L12" s="1">
        <f t="shared" si="0"/>
        <v>2</v>
      </c>
      <c r="M12" s="1">
        <v>141.48</v>
      </c>
      <c r="P12" s="1">
        <v>153.12</v>
      </c>
      <c r="Q12" s="1">
        <f t="shared" si="1"/>
        <v>306.24</v>
      </c>
      <c r="R12" s="1">
        <f t="shared" si="2"/>
        <v>157.594572</v>
      </c>
      <c r="S12" s="1">
        <f t="shared" si="3"/>
        <v>40.69751148</v>
      </c>
      <c r="T12" s="1">
        <f t="shared" si="4"/>
        <v>9.8578416696</v>
      </c>
      <c r="U12" s="1">
        <f t="shared" si="5"/>
        <v>502.7499251496</v>
      </c>
      <c r="V12" s="1">
        <f t="shared" si="6"/>
        <v>81.39502296</v>
      </c>
      <c r="W12" s="1">
        <f t="shared" si="7"/>
        <v>19.7156833392</v>
      </c>
      <c r="X12" s="1">
        <f t="shared" si="8"/>
        <v>282.96</v>
      </c>
      <c r="Y12" s="1">
        <f t="shared" si="9"/>
        <v>315.189144</v>
      </c>
    </row>
    <row r="13" ht="25" customHeight="1" spans="1:25">
      <c r="A13" s="7">
        <v>10</v>
      </c>
      <c r="B13" s="8" t="s">
        <v>58</v>
      </c>
      <c r="C13" s="8" t="s">
        <v>59</v>
      </c>
      <c r="D13" s="10" t="s">
        <v>60</v>
      </c>
      <c r="E13" s="8" t="s">
        <v>61</v>
      </c>
      <c r="F13" s="11">
        <v>4.691</v>
      </c>
      <c r="G13" s="12"/>
      <c r="H13" s="10"/>
      <c r="I13" s="10"/>
      <c r="J13" s="22"/>
      <c r="K13" s="8" t="s">
        <v>62</v>
      </c>
      <c r="L13" s="1">
        <f t="shared" si="0"/>
        <v>4.691</v>
      </c>
      <c r="M13" s="1">
        <v>243.555745043701</v>
      </c>
      <c r="Q13" s="1">
        <f t="shared" si="1"/>
        <v>0</v>
      </c>
      <c r="R13" s="1">
        <f t="shared" si="2"/>
        <v>271.296744404179</v>
      </c>
      <c r="S13" s="1">
        <f t="shared" si="3"/>
        <v>46.3367240503092</v>
      </c>
      <c r="T13" s="1">
        <f t="shared" si="4"/>
        <v>11.2237842699638</v>
      </c>
      <c r="U13" s="1">
        <f t="shared" si="5"/>
        <v>572.412997768152</v>
      </c>
      <c r="V13" s="1">
        <f t="shared" si="6"/>
        <v>217.36557252</v>
      </c>
      <c r="W13" s="1">
        <f t="shared" si="7"/>
        <v>52.6507720104001</v>
      </c>
      <c r="X13" s="1">
        <f t="shared" si="8"/>
        <v>1142.52</v>
      </c>
      <c r="Y13" s="1">
        <f t="shared" si="9"/>
        <v>1272.653028</v>
      </c>
    </row>
    <row r="14" ht="25" customHeight="1" spans="1:25">
      <c r="A14" s="7">
        <v>11</v>
      </c>
      <c r="B14" s="8" t="s">
        <v>58</v>
      </c>
      <c r="C14" s="8" t="s">
        <v>63</v>
      </c>
      <c r="D14" s="13" t="s">
        <v>64</v>
      </c>
      <c r="E14" s="8" t="s">
        <v>61</v>
      </c>
      <c r="F14" s="11">
        <v>0.338</v>
      </c>
      <c r="G14" s="12"/>
      <c r="H14" s="10"/>
      <c r="I14" s="10"/>
      <c r="J14" s="22"/>
      <c r="K14" s="8" t="s">
        <v>65</v>
      </c>
      <c r="L14" s="1">
        <f t="shared" si="0"/>
        <v>0.338</v>
      </c>
      <c r="M14" s="1">
        <v>812.248520710059</v>
      </c>
      <c r="P14" s="1">
        <v>700</v>
      </c>
      <c r="Q14" s="1">
        <f t="shared" si="1"/>
        <v>236.6</v>
      </c>
      <c r="R14" s="1">
        <f t="shared" si="2"/>
        <v>904.763627218935</v>
      </c>
      <c r="S14" s="1">
        <f t="shared" si="3"/>
        <v>217.531093313609</v>
      </c>
      <c r="T14" s="1">
        <f t="shared" si="4"/>
        <v>52.6908648248521</v>
      </c>
      <c r="U14" s="1">
        <f t="shared" si="5"/>
        <v>2687.23410606746</v>
      </c>
      <c r="V14" s="1">
        <f t="shared" si="6"/>
        <v>73.52550954</v>
      </c>
      <c r="W14" s="1">
        <f t="shared" si="7"/>
        <v>17.8095123108</v>
      </c>
      <c r="X14" s="1">
        <f t="shared" si="8"/>
        <v>274.54</v>
      </c>
      <c r="Y14" s="1">
        <f t="shared" si="9"/>
        <v>305.810106</v>
      </c>
    </row>
    <row r="15" ht="25" customHeight="1" spans="1:25">
      <c r="A15" s="7">
        <v>12</v>
      </c>
      <c r="B15" s="8" t="s">
        <v>66</v>
      </c>
      <c r="C15" s="8" t="s">
        <v>67</v>
      </c>
      <c r="D15" s="6" t="s">
        <v>68</v>
      </c>
      <c r="E15" s="8" t="s">
        <v>69</v>
      </c>
      <c r="F15" s="11">
        <v>214.6</v>
      </c>
      <c r="G15" s="12"/>
      <c r="H15" s="10"/>
      <c r="I15" s="10"/>
      <c r="J15" s="22"/>
      <c r="K15" s="24" t="s">
        <v>70</v>
      </c>
      <c r="L15" s="1">
        <f t="shared" si="0"/>
        <v>214.6</v>
      </c>
      <c r="M15" s="1">
        <v>56.161136999068</v>
      </c>
      <c r="Q15" s="1">
        <f t="shared" si="1"/>
        <v>0</v>
      </c>
      <c r="R15" s="1">
        <f t="shared" si="2"/>
        <v>62.5578905032618</v>
      </c>
      <c r="S15" s="1">
        <f t="shared" si="3"/>
        <v>10.6847124752097</v>
      </c>
      <c r="T15" s="1">
        <f t="shared" si="4"/>
        <v>2.58807479955079</v>
      </c>
      <c r="U15" s="1">
        <f t="shared" si="5"/>
        <v>131.99181477709</v>
      </c>
      <c r="V15" s="1">
        <f t="shared" si="6"/>
        <v>2292.93929718</v>
      </c>
      <c r="W15" s="1">
        <f t="shared" si="7"/>
        <v>555.4008519836</v>
      </c>
      <c r="X15" s="1">
        <f t="shared" si="8"/>
        <v>12052.18</v>
      </c>
      <c r="Y15" s="1">
        <f t="shared" si="9"/>
        <v>13424.923302</v>
      </c>
    </row>
    <row r="16" ht="25" customHeight="1" spans="1:25">
      <c r="A16" s="7">
        <v>13</v>
      </c>
      <c r="B16" s="8" t="s">
        <v>66</v>
      </c>
      <c r="C16" s="8" t="s">
        <v>71</v>
      </c>
      <c r="D16" s="6" t="s">
        <v>68</v>
      </c>
      <c r="E16" s="8" t="s">
        <v>69</v>
      </c>
      <c r="F16" s="11">
        <v>91.8</v>
      </c>
      <c r="G16" s="12"/>
      <c r="H16" s="10"/>
      <c r="I16" s="10"/>
      <c r="J16" s="22"/>
      <c r="K16" s="24" t="s">
        <v>72</v>
      </c>
      <c r="L16" s="1">
        <f t="shared" si="0"/>
        <v>91.8</v>
      </c>
      <c r="M16" s="1">
        <v>140.4</v>
      </c>
      <c r="P16" s="1">
        <v>60</v>
      </c>
      <c r="Q16" s="1">
        <f t="shared" si="1"/>
        <v>5508</v>
      </c>
      <c r="R16" s="1">
        <f t="shared" si="2"/>
        <v>156.39156</v>
      </c>
      <c r="S16" s="1">
        <f t="shared" si="3"/>
        <v>32.1112404</v>
      </c>
      <c r="T16" s="1">
        <f t="shared" si="4"/>
        <v>7.778056008</v>
      </c>
      <c r="U16" s="1">
        <f t="shared" si="5"/>
        <v>396.680856408</v>
      </c>
      <c r="V16" s="1">
        <f t="shared" si="6"/>
        <v>2947.81186872</v>
      </c>
      <c r="W16" s="1">
        <f t="shared" si="7"/>
        <v>714.0255415344</v>
      </c>
      <c r="X16" s="1">
        <f t="shared" si="8"/>
        <v>12888.72</v>
      </c>
      <c r="Y16" s="1">
        <f t="shared" si="9"/>
        <v>14356.745208</v>
      </c>
    </row>
    <row r="17" ht="25" customHeight="1" spans="1:25">
      <c r="A17" s="7">
        <v>14</v>
      </c>
      <c r="B17" s="8" t="s">
        <v>73</v>
      </c>
      <c r="C17" s="8" t="s">
        <v>74</v>
      </c>
      <c r="D17" s="6" t="s">
        <v>68</v>
      </c>
      <c r="E17" s="8" t="s">
        <v>61</v>
      </c>
      <c r="F17" s="11">
        <v>21.6</v>
      </c>
      <c r="G17" s="12"/>
      <c r="H17" s="10"/>
      <c r="I17" s="10"/>
      <c r="J17" s="22"/>
      <c r="K17" s="24" t="s">
        <v>75</v>
      </c>
      <c r="L17" s="1">
        <f t="shared" si="0"/>
        <v>21.6</v>
      </c>
      <c r="M17" s="1">
        <v>563.216203703704</v>
      </c>
      <c r="Q17" s="1">
        <f t="shared" si="1"/>
        <v>0</v>
      </c>
      <c r="R17" s="1">
        <f t="shared" si="2"/>
        <v>627.366529305556</v>
      </c>
      <c r="S17" s="1">
        <f t="shared" si="3"/>
        <v>107.152445970833</v>
      </c>
      <c r="T17" s="1">
        <f t="shared" si="4"/>
        <v>25.9547035796019</v>
      </c>
      <c r="U17" s="1">
        <f t="shared" si="5"/>
        <v>1323.68988255969</v>
      </c>
      <c r="V17" s="1">
        <f t="shared" si="6"/>
        <v>2314.49283297</v>
      </c>
      <c r="W17" s="1">
        <f t="shared" si="7"/>
        <v>560.6215973194</v>
      </c>
      <c r="X17" s="1">
        <f t="shared" si="8"/>
        <v>12165.47</v>
      </c>
      <c r="Y17" s="1">
        <f t="shared" si="9"/>
        <v>13551.117033</v>
      </c>
    </row>
    <row r="18" ht="25" customHeight="1" spans="1:25">
      <c r="A18" s="7">
        <v>15</v>
      </c>
      <c r="B18" s="8" t="s">
        <v>73</v>
      </c>
      <c r="C18" s="8" t="s">
        <v>76</v>
      </c>
      <c r="D18" s="13" t="s">
        <v>77</v>
      </c>
      <c r="E18" s="8" t="s">
        <v>61</v>
      </c>
      <c r="F18" s="11">
        <v>0.31</v>
      </c>
      <c r="G18" s="12"/>
      <c r="H18" s="10"/>
      <c r="I18" s="10"/>
      <c r="J18" s="22"/>
      <c r="K18" s="24" t="s">
        <v>78</v>
      </c>
      <c r="L18" s="1">
        <f t="shared" si="0"/>
        <v>0.31</v>
      </c>
      <c r="M18" s="1">
        <v>1408.35483870968</v>
      </c>
      <c r="P18" s="25">
        <v>3300</v>
      </c>
      <c r="Q18" s="1">
        <f t="shared" si="1"/>
        <v>1023</v>
      </c>
      <c r="R18" s="1">
        <f t="shared" si="2"/>
        <v>1568.76645483871</v>
      </c>
      <c r="S18" s="1">
        <f t="shared" si="3"/>
        <v>564.940916419355</v>
      </c>
      <c r="T18" s="1">
        <f t="shared" si="4"/>
        <v>136.841244199355</v>
      </c>
      <c r="U18" s="1">
        <f t="shared" si="5"/>
        <v>6978.9034541671</v>
      </c>
      <c r="V18" s="1">
        <f t="shared" si="6"/>
        <v>175.13168409</v>
      </c>
      <c r="W18" s="1">
        <f t="shared" si="7"/>
        <v>42.4207857018</v>
      </c>
      <c r="X18" s="1">
        <f t="shared" si="8"/>
        <v>436.590000000001</v>
      </c>
      <c r="Y18" s="1">
        <f t="shared" si="9"/>
        <v>486.317601000001</v>
      </c>
    </row>
    <row r="19" ht="25" customHeight="1" spans="1:25">
      <c r="A19" s="7">
        <v>16</v>
      </c>
      <c r="B19" s="8" t="s">
        <v>79</v>
      </c>
      <c r="C19" s="8" t="s">
        <v>80</v>
      </c>
      <c r="D19" s="13" t="s">
        <v>81</v>
      </c>
      <c r="E19" s="8" t="s">
        <v>61</v>
      </c>
      <c r="F19" s="11">
        <v>4.823</v>
      </c>
      <c r="G19" s="12"/>
      <c r="H19" s="10"/>
      <c r="I19" s="10"/>
      <c r="J19" s="22"/>
      <c r="K19" s="24" t="s">
        <v>82</v>
      </c>
      <c r="L19" s="1">
        <f t="shared" si="0"/>
        <v>4.823</v>
      </c>
      <c r="M19" s="1">
        <v>1294.37694381091</v>
      </c>
      <c r="O19" s="1">
        <v>58.51</v>
      </c>
      <c r="P19" s="26">
        <v>3300</v>
      </c>
      <c r="Q19" s="1">
        <f t="shared" si="1"/>
        <v>15915.9</v>
      </c>
      <c r="R19" s="1">
        <f t="shared" si="2"/>
        <v>1441.80647771097</v>
      </c>
      <c r="S19" s="1">
        <f t="shared" si="3"/>
        <v>548.522407936969</v>
      </c>
      <c r="T19" s="1">
        <f t="shared" si="4"/>
        <v>132.864316589177</v>
      </c>
      <c r="U19" s="1">
        <f t="shared" si="5"/>
        <v>6776.08014604803</v>
      </c>
      <c r="V19" s="1">
        <f t="shared" si="6"/>
        <v>2645.52357348</v>
      </c>
      <c r="W19" s="1">
        <f t="shared" si="7"/>
        <v>640.804598909601</v>
      </c>
      <c r="X19" s="1">
        <f t="shared" si="8"/>
        <v>6242.78000000002</v>
      </c>
      <c r="Y19" s="1">
        <f t="shared" si="9"/>
        <v>6953.83264200002</v>
      </c>
    </row>
    <row r="20" ht="25" customHeight="1" spans="1:25">
      <c r="A20" s="7">
        <v>17</v>
      </c>
      <c r="B20" s="8" t="s">
        <v>83</v>
      </c>
      <c r="C20" s="8" t="s">
        <v>84</v>
      </c>
      <c r="D20" s="14" t="s">
        <v>85</v>
      </c>
      <c r="E20" s="8" t="s">
        <v>61</v>
      </c>
      <c r="F20" s="11">
        <v>30.6</v>
      </c>
      <c r="G20" s="12"/>
      <c r="H20" s="10"/>
      <c r="I20" s="10"/>
      <c r="J20" s="22"/>
      <c r="K20" s="24" t="s">
        <v>86</v>
      </c>
      <c r="L20" s="1">
        <f t="shared" si="0"/>
        <v>30.6</v>
      </c>
      <c r="M20" s="1">
        <v>1294.33202614379</v>
      </c>
      <c r="O20" s="1">
        <v>58.5</v>
      </c>
      <c r="P20" s="25">
        <v>600</v>
      </c>
      <c r="Q20" s="1">
        <f t="shared" si="1"/>
        <v>18360</v>
      </c>
      <c r="R20" s="1">
        <f t="shared" si="2"/>
        <v>1441.75644392157</v>
      </c>
      <c r="S20" s="1">
        <f t="shared" si="3"/>
        <v>305.512962305882</v>
      </c>
      <c r="T20" s="1">
        <f t="shared" si="4"/>
        <v>74.0020286474248</v>
      </c>
      <c r="U20" s="1">
        <f t="shared" si="5"/>
        <v>3774.10346101866</v>
      </c>
      <c r="V20" s="1">
        <f t="shared" si="6"/>
        <v>9348.69664655999</v>
      </c>
      <c r="W20" s="1">
        <f t="shared" si="7"/>
        <v>2264.4620766112</v>
      </c>
      <c r="X20" s="1">
        <f t="shared" si="8"/>
        <v>39606.56</v>
      </c>
      <c r="Y20" s="1">
        <f t="shared" si="9"/>
        <v>44117.747184</v>
      </c>
    </row>
    <row r="21" ht="25" customHeight="1" spans="1:25">
      <c r="A21" s="7">
        <v>18</v>
      </c>
      <c r="B21" s="8" t="s">
        <v>87</v>
      </c>
      <c r="C21" s="8" t="s">
        <v>88</v>
      </c>
      <c r="D21" s="14" t="s">
        <v>89</v>
      </c>
      <c r="E21" s="8" t="s">
        <v>61</v>
      </c>
      <c r="F21" s="11">
        <v>0.579</v>
      </c>
      <c r="G21" s="12"/>
      <c r="H21" s="10"/>
      <c r="I21" s="10"/>
      <c r="J21" s="27"/>
      <c r="K21" s="24" t="s">
        <v>90</v>
      </c>
      <c r="L21" s="1">
        <f t="shared" si="0"/>
        <v>0.579</v>
      </c>
      <c r="M21" s="1">
        <v>1850.17271157168</v>
      </c>
      <c r="O21" s="1">
        <v>98.2</v>
      </c>
      <c r="P21" s="1">
        <v>8000</v>
      </c>
      <c r="Q21" s="1">
        <f t="shared" si="1"/>
        <v>4632</v>
      </c>
      <c r="R21" s="1">
        <f t="shared" si="2"/>
        <v>2060.90738341969</v>
      </c>
      <c r="S21" s="1">
        <f t="shared" si="3"/>
        <v>1080.83520854922</v>
      </c>
      <c r="T21" s="1">
        <f t="shared" si="4"/>
        <v>261.802306070812</v>
      </c>
      <c r="U21" s="1">
        <f t="shared" si="5"/>
        <v>13351.9176096114</v>
      </c>
      <c r="V21" s="1">
        <f t="shared" si="6"/>
        <v>625.80358575</v>
      </c>
      <c r="W21" s="1">
        <f t="shared" si="7"/>
        <v>151.583535215</v>
      </c>
      <c r="X21" s="1">
        <f t="shared" si="8"/>
        <v>1071.25</v>
      </c>
      <c r="Y21" s="1">
        <f t="shared" si="9"/>
        <v>1193.265375</v>
      </c>
    </row>
    <row r="22" ht="25" customHeight="1" spans="1:25">
      <c r="A22" s="7">
        <v>19</v>
      </c>
      <c r="B22" s="8" t="s">
        <v>91</v>
      </c>
      <c r="C22" s="8" t="s">
        <v>92</v>
      </c>
      <c r="D22" s="13" t="s">
        <v>93</v>
      </c>
      <c r="E22" s="8" t="s">
        <v>61</v>
      </c>
      <c r="F22" s="11">
        <v>1.188</v>
      </c>
      <c r="G22" s="12"/>
      <c r="H22" s="10"/>
      <c r="I22" s="10"/>
      <c r="J22" s="27"/>
      <c r="K22" s="24" t="s">
        <v>94</v>
      </c>
      <c r="L22" s="1">
        <f t="shared" si="0"/>
        <v>1.188</v>
      </c>
      <c r="M22" s="1">
        <v>2103.37542087542</v>
      </c>
      <c r="O22" s="1">
        <v>117</v>
      </c>
      <c r="P22" s="1">
        <v>15000</v>
      </c>
      <c r="Q22" s="1">
        <f t="shared" si="1"/>
        <v>17820</v>
      </c>
      <c r="R22" s="1">
        <f t="shared" si="2"/>
        <v>2342.94988131313</v>
      </c>
      <c r="S22" s="1">
        <f t="shared" si="3"/>
        <v>1760.69927719697</v>
      </c>
      <c r="T22" s="1">
        <f t="shared" si="4"/>
        <v>426.48049158771</v>
      </c>
      <c r="U22" s="1">
        <f t="shared" si="5"/>
        <v>21750.5050709732</v>
      </c>
      <c r="V22" s="1">
        <f t="shared" si="6"/>
        <v>2091.71074131</v>
      </c>
      <c r="W22" s="1">
        <f t="shared" si="7"/>
        <v>506.6588240062</v>
      </c>
      <c r="X22" s="1">
        <f t="shared" si="8"/>
        <v>2498.81</v>
      </c>
      <c r="Y22" s="1">
        <f t="shared" si="9"/>
        <v>2783.424459</v>
      </c>
    </row>
    <row r="23" ht="25" customHeight="1" spans="1:25">
      <c r="A23" s="7">
        <v>20</v>
      </c>
      <c r="B23" s="8" t="s">
        <v>95</v>
      </c>
      <c r="C23" s="8" t="s">
        <v>96</v>
      </c>
      <c r="D23" s="13" t="s">
        <v>97</v>
      </c>
      <c r="E23" s="8" t="s">
        <v>98</v>
      </c>
      <c r="F23" s="11">
        <v>150</v>
      </c>
      <c r="G23" s="12"/>
      <c r="H23" s="10"/>
      <c r="I23" s="10"/>
      <c r="J23" s="27"/>
      <c r="K23" s="24" t="s">
        <v>99</v>
      </c>
      <c r="L23" s="1">
        <f t="shared" si="0"/>
        <v>150</v>
      </c>
      <c r="M23" s="1">
        <v>52.5</v>
      </c>
      <c r="P23" s="1">
        <v>18.5</v>
      </c>
      <c r="Q23" s="1">
        <f t="shared" si="1"/>
        <v>2775</v>
      </c>
      <c r="R23" s="1">
        <f t="shared" si="2"/>
        <v>58.47975</v>
      </c>
      <c r="S23" s="1">
        <f t="shared" si="3"/>
        <v>11.6531775</v>
      </c>
      <c r="T23" s="1">
        <f t="shared" si="4"/>
        <v>2.82265855</v>
      </c>
      <c r="U23" s="1">
        <f t="shared" si="5"/>
        <v>143.95558605</v>
      </c>
      <c r="V23" s="1">
        <f t="shared" si="6"/>
        <v>1747.976625</v>
      </c>
      <c r="W23" s="1">
        <f t="shared" si="7"/>
        <v>423.3987825</v>
      </c>
      <c r="X23" s="1">
        <f t="shared" si="8"/>
        <v>7875</v>
      </c>
      <c r="Y23" s="1">
        <f t="shared" si="9"/>
        <v>8771.9625</v>
      </c>
    </row>
    <row r="24" ht="25" customHeight="1" spans="1:25">
      <c r="A24" s="7">
        <v>21</v>
      </c>
      <c r="B24" s="8" t="s">
        <v>100</v>
      </c>
      <c r="C24" s="8" t="s">
        <v>101</v>
      </c>
      <c r="D24" s="13" t="s">
        <v>102</v>
      </c>
      <c r="E24" s="8" t="s">
        <v>53</v>
      </c>
      <c r="F24" s="11">
        <v>63</v>
      </c>
      <c r="G24" s="12"/>
      <c r="H24" s="10"/>
      <c r="I24" s="10"/>
      <c r="J24" s="27"/>
      <c r="K24" s="24" t="s">
        <v>103</v>
      </c>
      <c r="L24" s="1">
        <f t="shared" si="0"/>
        <v>63</v>
      </c>
      <c r="M24" s="1">
        <v>91</v>
      </c>
      <c r="Q24" s="1">
        <f t="shared" si="1"/>
        <v>0</v>
      </c>
      <c r="R24" s="1">
        <f t="shared" si="2"/>
        <v>101.3649</v>
      </c>
      <c r="S24" s="1">
        <f t="shared" si="3"/>
        <v>17.312841</v>
      </c>
      <c r="T24" s="1">
        <f t="shared" si="4"/>
        <v>4.19355482</v>
      </c>
      <c r="U24" s="1">
        <f t="shared" si="5"/>
        <v>213.87129582</v>
      </c>
      <c r="V24" s="1">
        <f t="shared" si="6"/>
        <v>1090.708983</v>
      </c>
      <c r="W24" s="1">
        <f t="shared" si="7"/>
        <v>264.19395366</v>
      </c>
      <c r="X24" s="1">
        <f t="shared" si="8"/>
        <v>5733</v>
      </c>
      <c r="Y24" s="1">
        <f t="shared" si="9"/>
        <v>6385.9887</v>
      </c>
    </row>
    <row r="25" ht="25" customHeight="1" spans="1:25">
      <c r="A25" s="7">
        <v>22</v>
      </c>
      <c r="B25" s="8" t="s">
        <v>104</v>
      </c>
      <c r="C25" s="8" t="s">
        <v>105</v>
      </c>
      <c r="D25" s="13" t="s">
        <v>106</v>
      </c>
      <c r="E25" s="8" t="s">
        <v>69</v>
      </c>
      <c r="F25" s="11">
        <v>4.07</v>
      </c>
      <c r="G25" s="12"/>
      <c r="H25" s="10"/>
      <c r="I25" s="10"/>
      <c r="J25" s="27"/>
      <c r="K25" s="24" t="s">
        <v>107</v>
      </c>
      <c r="L25" s="1">
        <f t="shared" si="0"/>
        <v>4.07</v>
      </c>
      <c r="M25" s="1">
        <v>307.862407862408</v>
      </c>
      <c r="Q25" s="1">
        <f t="shared" si="1"/>
        <v>0</v>
      </c>
      <c r="R25" s="1">
        <f t="shared" si="2"/>
        <v>342.927936117936</v>
      </c>
      <c r="S25" s="1">
        <f t="shared" si="3"/>
        <v>58.571130958231</v>
      </c>
      <c r="T25" s="1">
        <f t="shared" si="4"/>
        <v>14.1872294987715</v>
      </c>
      <c r="U25" s="1">
        <f t="shared" si="5"/>
        <v>723.548704437347</v>
      </c>
      <c r="V25" s="1">
        <f t="shared" si="6"/>
        <v>238.384503</v>
      </c>
      <c r="W25" s="1">
        <f t="shared" si="7"/>
        <v>57.74202406</v>
      </c>
      <c r="X25" s="1">
        <f t="shared" si="8"/>
        <v>1253</v>
      </c>
      <c r="Y25" s="1">
        <f t="shared" si="9"/>
        <v>1395.7167</v>
      </c>
    </row>
    <row r="26" ht="25" customHeight="1" spans="1:25">
      <c r="A26" s="7">
        <v>23</v>
      </c>
      <c r="B26" s="8" t="s">
        <v>108</v>
      </c>
      <c r="C26" s="8" t="s">
        <v>109</v>
      </c>
      <c r="D26" s="10" t="s">
        <v>110</v>
      </c>
      <c r="E26" s="8" t="s">
        <v>38</v>
      </c>
      <c r="F26" s="11">
        <v>12.45</v>
      </c>
      <c r="G26" s="12"/>
      <c r="H26" s="10"/>
      <c r="I26" s="10"/>
      <c r="J26" s="27"/>
      <c r="K26" s="24" t="s">
        <v>111</v>
      </c>
      <c r="L26" s="1">
        <f t="shared" si="0"/>
        <v>12.45</v>
      </c>
      <c r="M26" s="1">
        <v>290.132530120482</v>
      </c>
      <c r="P26" s="1">
        <v>230</v>
      </c>
      <c r="Q26" s="1">
        <f t="shared" si="1"/>
        <v>2863.5</v>
      </c>
      <c r="R26" s="1">
        <f t="shared" si="2"/>
        <v>323.178625301205</v>
      </c>
      <c r="S26" s="1">
        <f t="shared" si="3"/>
        <v>75.8980039879518</v>
      </c>
      <c r="T26" s="1">
        <f t="shared" si="4"/>
        <v>18.3841831881928</v>
      </c>
      <c r="U26" s="1">
        <f t="shared" si="5"/>
        <v>937.593342597831</v>
      </c>
      <c r="V26" s="1">
        <f t="shared" si="6"/>
        <v>944.93014965</v>
      </c>
      <c r="W26" s="1">
        <f t="shared" si="7"/>
        <v>228.883080693</v>
      </c>
      <c r="X26" s="1">
        <f t="shared" si="8"/>
        <v>3612.15</v>
      </c>
      <c r="Y26" s="1">
        <f t="shared" si="9"/>
        <v>4023.573885</v>
      </c>
    </row>
    <row r="27" ht="25" customHeight="1" spans="1:25">
      <c r="A27" s="7">
        <v>24</v>
      </c>
      <c r="B27" s="8" t="s">
        <v>112</v>
      </c>
      <c r="C27" s="8" t="s">
        <v>113</v>
      </c>
      <c r="D27" s="10" t="s">
        <v>114</v>
      </c>
      <c r="E27" s="8" t="s">
        <v>69</v>
      </c>
      <c r="F27" s="11">
        <v>183.6</v>
      </c>
      <c r="G27" s="12"/>
      <c r="H27" s="10"/>
      <c r="I27" s="10"/>
      <c r="J27" s="27"/>
      <c r="K27" s="24" t="s">
        <v>115</v>
      </c>
      <c r="L27" s="1">
        <f t="shared" si="0"/>
        <v>183.6</v>
      </c>
      <c r="M27" s="1">
        <v>85.7461873638344</v>
      </c>
      <c r="P27" s="1">
        <v>60</v>
      </c>
      <c r="Q27" s="1">
        <f t="shared" si="1"/>
        <v>11016</v>
      </c>
      <c r="R27" s="1">
        <f t="shared" si="2"/>
        <v>95.5126781045751</v>
      </c>
      <c r="S27" s="1">
        <f t="shared" si="3"/>
        <v>21.7132978921569</v>
      </c>
      <c r="T27" s="1">
        <f t="shared" si="4"/>
        <v>5.25944326721133</v>
      </c>
      <c r="U27" s="1">
        <f t="shared" si="5"/>
        <v>268.231606627778</v>
      </c>
      <c r="V27" s="1">
        <f t="shared" si="6"/>
        <v>3986.561493</v>
      </c>
      <c r="W27" s="1">
        <f t="shared" si="7"/>
        <v>965.63378386</v>
      </c>
      <c r="X27" s="1">
        <f t="shared" si="8"/>
        <v>15743</v>
      </c>
      <c r="Y27" s="1">
        <f t="shared" si="9"/>
        <v>17536.1277</v>
      </c>
    </row>
    <row r="28" ht="25" customHeight="1" spans="1:25">
      <c r="A28" s="7">
        <v>25</v>
      </c>
      <c r="B28" s="8" t="s">
        <v>116</v>
      </c>
      <c r="C28" s="8" t="s">
        <v>117</v>
      </c>
      <c r="D28" s="10" t="s">
        <v>118</v>
      </c>
      <c r="E28" s="8" t="s">
        <v>69</v>
      </c>
      <c r="F28" s="11">
        <v>0.3</v>
      </c>
      <c r="G28" s="12"/>
      <c r="H28" s="10"/>
      <c r="I28" s="10"/>
      <c r="J28" s="27"/>
      <c r="K28" s="24" t="s">
        <v>119</v>
      </c>
      <c r="L28" s="1">
        <f t="shared" si="0"/>
        <v>0.3</v>
      </c>
      <c r="M28" s="1">
        <v>70</v>
      </c>
      <c r="P28" s="26">
        <v>329.1</v>
      </c>
      <c r="Q28" s="1">
        <f t="shared" si="1"/>
        <v>98.73</v>
      </c>
      <c r="R28" s="1">
        <f t="shared" si="2"/>
        <v>77.973</v>
      </c>
      <c r="S28" s="1">
        <f t="shared" si="3"/>
        <v>42.93657</v>
      </c>
      <c r="T28" s="1">
        <f t="shared" si="4"/>
        <v>10.4001914</v>
      </c>
      <c r="U28" s="1">
        <f t="shared" si="5"/>
        <v>530.4097614</v>
      </c>
      <c r="V28" s="1">
        <f t="shared" si="6"/>
        <v>12.880971</v>
      </c>
      <c r="W28" s="1">
        <f t="shared" si="7"/>
        <v>3.12005742</v>
      </c>
      <c r="X28" s="1">
        <f t="shared" si="8"/>
        <v>21</v>
      </c>
      <c r="Y28" s="1">
        <f t="shared" si="9"/>
        <v>23.3919</v>
      </c>
    </row>
    <row r="29" ht="25" customHeight="1" spans="1:25">
      <c r="A29" s="7">
        <v>26</v>
      </c>
      <c r="B29" s="8" t="s">
        <v>120</v>
      </c>
      <c r="C29" s="8" t="s">
        <v>121</v>
      </c>
      <c r="D29" s="10"/>
      <c r="E29" s="8" t="s">
        <v>122</v>
      </c>
      <c r="F29" s="11">
        <v>436</v>
      </c>
      <c r="G29" s="12"/>
      <c r="H29" s="10"/>
      <c r="I29" s="10"/>
      <c r="J29" s="27"/>
      <c r="K29" s="24" t="s">
        <v>121</v>
      </c>
      <c r="L29" s="1">
        <f t="shared" si="0"/>
        <v>436</v>
      </c>
      <c r="M29" s="1">
        <v>9.12</v>
      </c>
      <c r="O29" s="1">
        <v>7.65</v>
      </c>
      <c r="Q29" s="1">
        <f t="shared" si="1"/>
        <v>0</v>
      </c>
      <c r="R29" s="1">
        <f t="shared" si="2"/>
        <v>10.158768</v>
      </c>
      <c r="S29" s="1">
        <f t="shared" si="3"/>
        <v>2.42358912</v>
      </c>
      <c r="T29" s="1">
        <f t="shared" si="4"/>
        <v>0.5870471424</v>
      </c>
      <c r="U29" s="1">
        <f t="shared" si="5"/>
        <v>29.9394042624</v>
      </c>
      <c r="V29" s="1">
        <f t="shared" si="6"/>
        <v>1056.68485632</v>
      </c>
      <c r="W29" s="1">
        <f t="shared" si="7"/>
        <v>255.9525540864</v>
      </c>
      <c r="X29" s="1">
        <f t="shared" si="8"/>
        <v>3976.32</v>
      </c>
      <c r="Y29" s="1">
        <f t="shared" si="9"/>
        <v>4429.222848</v>
      </c>
    </row>
    <row r="30" ht="25" customHeight="1" spans="1:25">
      <c r="A30" s="7">
        <v>27</v>
      </c>
      <c r="B30" s="8" t="s">
        <v>123</v>
      </c>
      <c r="C30" s="8" t="s">
        <v>124</v>
      </c>
      <c r="D30" s="10"/>
      <c r="E30" s="8" t="s">
        <v>122</v>
      </c>
      <c r="F30" s="11">
        <v>872</v>
      </c>
      <c r="G30" s="12"/>
      <c r="H30" s="10"/>
      <c r="I30" s="10"/>
      <c r="J30" s="27"/>
      <c r="K30" s="24" t="s">
        <v>125</v>
      </c>
      <c r="L30" s="1">
        <f t="shared" si="0"/>
        <v>872</v>
      </c>
      <c r="M30" s="1">
        <v>17.1</v>
      </c>
      <c r="N30" s="1">
        <v>4.32</v>
      </c>
      <c r="O30" s="1">
        <v>7.65</v>
      </c>
      <c r="Q30" s="1">
        <f t="shared" si="1"/>
        <v>0</v>
      </c>
      <c r="R30" s="1">
        <f t="shared" si="2"/>
        <v>19.04769</v>
      </c>
      <c r="S30" s="1">
        <f t="shared" si="3"/>
        <v>4.3305921</v>
      </c>
      <c r="T30" s="1">
        <f t="shared" si="4"/>
        <v>1.048965642</v>
      </c>
      <c r="U30" s="1">
        <f t="shared" si="5"/>
        <v>53.497247742</v>
      </c>
      <c r="V30" s="1">
        <f t="shared" si="6"/>
        <v>3776.2763112</v>
      </c>
      <c r="W30" s="1">
        <f t="shared" si="7"/>
        <v>914.698039824</v>
      </c>
      <c r="X30" s="1">
        <f t="shared" si="8"/>
        <v>14911.2</v>
      </c>
      <c r="Y30" s="1">
        <f t="shared" si="9"/>
        <v>16609.58568</v>
      </c>
    </row>
    <row r="31" ht="25" customHeight="1" spans="1:25">
      <c r="A31" s="7">
        <v>28</v>
      </c>
      <c r="B31" s="8" t="s">
        <v>123</v>
      </c>
      <c r="C31" s="8" t="s">
        <v>124</v>
      </c>
      <c r="D31" s="10"/>
      <c r="E31" s="8" t="s">
        <v>122</v>
      </c>
      <c r="F31" s="11">
        <v>1416</v>
      </c>
      <c r="G31" s="12"/>
      <c r="H31" s="10"/>
      <c r="I31" s="10"/>
      <c r="J31" s="27"/>
      <c r="K31" s="24" t="s">
        <v>126</v>
      </c>
      <c r="L31" s="1">
        <f t="shared" si="0"/>
        <v>1416</v>
      </c>
      <c r="M31" s="1">
        <v>17.1</v>
      </c>
      <c r="N31" s="1">
        <v>4.32</v>
      </c>
      <c r="O31" s="1">
        <v>7.65</v>
      </c>
      <c r="Q31" s="1">
        <f t="shared" si="1"/>
        <v>0</v>
      </c>
      <c r="R31" s="1">
        <f t="shared" si="2"/>
        <v>19.04769</v>
      </c>
      <c r="S31" s="1">
        <f t="shared" si="3"/>
        <v>4.3305921</v>
      </c>
      <c r="T31" s="1">
        <f t="shared" si="4"/>
        <v>1.048965642</v>
      </c>
      <c r="U31" s="1">
        <f t="shared" si="5"/>
        <v>53.497247742</v>
      </c>
      <c r="V31" s="1">
        <f t="shared" si="6"/>
        <v>6132.1184136</v>
      </c>
      <c r="W31" s="1">
        <f t="shared" si="7"/>
        <v>1485.335349072</v>
      </c>
      <c r="X31" s="1">
        <f t="shared" si="8"/>
        <v>24213.6</v>
      </c>
      <c r="Y31" s="1">
        <f t="shared" si="9"/>
        <v>26971.52904</v>
      </c>
    </row>
    <row r="32" ht="25" customHeight="1" spans="1:25">
      <c r="A32" s="7">
        <v>29</v>
      </c>
      <c r="B32" s="8" t="s">
        <v>127</v>
      </c>
      <c r="C32" s="8" t="s">
        <v>128</v>
      </c>
      <c r="D32" s="10"/>
      <c r="E32" s="8" t="s">
        <v>129</v>
      </c>
      <c r="F32" s="15">
        <v>1</v>
      </c>
      <c r="G32" s="12"/>
      <c r="H32" s="10"/>
      <c r="I32" s="10"/>
      <c r="J32" s="27"/>
      <c r="K32" s="8" t="s">
        <v>128</v>
      </c>
      <c r="L32" s="1">
        <f t="shared" si="0"/>
        <v>1</v>
      </c>
      <c r="M32" s="1">
        <v>171</v>
      </c>
      <c r="N32" s="1">
        <v>49</v>
      </c>
      <c r="O32" s="1">
        <v>107.1</v>
      </c>
      <c r="P32" s="1">
        <v>677.85</v>
      </c>
      <c r="Q32" s="1">
        <f t="shared" si="1"/>
        <v>677.85</v>
      </c>
      <c r="R32" s="1">
        <f t="shared" si="2"/>
        <v>190.4769</v>
      </c>
      <c r="S32" s="1">
        <f t="shared" si="3"/>
        <v>107.588421</v>
      </c>
      <c r="T32" s="1">
        <f t="shared" si="4"/>
        <v>26.06030642</v>
      </c>
      <c r="U32" s="1">
        <f t="shared" si="5"/>
        <v>1329.07562742</v>
      </c>
      <c r="V32" s="1">
        <f t="shared" si="6"/>
        <v>107.588421</v>
      </c>
      <c r="W32" s="1">
        <f t="shared" si="7"/>
        <v>26.06030642</v>
      </c>
      <c r="X32" s="1">
        <f t="shared" si="8"/>
        <v>171</v>
      </c>
      <c r="Y32" s="1">
        <f t="shared" si="9"/>
        <v>190.4769</v>
      </c>
    </row>
    <row r="33" ht="25" customHeight="1" spans="1:25">
      <c r="A33" s="7">
        <v>30</v>
      </c>
      <c r="B33" s="8" t="s">
        <v>130</v>
      </c>
      <c r="C33" s="8" t="s">
        <v>131</v>
      </c>
      <c r="D33" s="10"/>
      <c r="E33" s="8" t="s">
        <v>129</v>
      </c>
      <c r="F33" s="11">
        <v>5</v>
      </c>
      <c r="G33" s="12"/>
      <c r="H33" s="10"/>
      <c r="I33" s="10"/>
      <c r="J33" s="27"/>
      <c r="K33" s="24" t="s">
        <v>131</v>
      </c>
      <c r="L33" s="1">
        <f t="shared" si="0"/>
        <v>5</v>
      </c>
      <c r="M33" s="1">
        <v>489.06</v>
      </c>
      <c r="N33" s="1">
        <v>139.8</v>
      </c>
      <c r="O33" s="1">
        <v>168.3</v>
      </c>
      <c r="P33" s="28">
        <v>677.85</v>
      </c>
      <c r="Q33" s="1">
        <f t="shared" si="1"/>
        <v>3389.25</v>
      </c>
      <c r="R33" s="1">
        <f t="shared" si="2"/>
        <v>544.763934</v>
      </c>
      <c r="S33" s="1">
        <f t="shared" si="3"/>
        <v>181.77965406</v>
      </c>
      <c r="T33" s="1">
        <f t="shared" si="4"/>
        <v>44.0310717612</v>
      </c>
      <c r="U33" s="1">
        <f t="shared" si="5"/>
        <v>2245.5846598212</v>
      </c>
      <c r="V33" s="1">
        <f t="shared" si="6"/>
        <v>908.8982703</v>
      </c>
      <c r="W33" s="1">
        <f t="shared" si="7"/>
        <v>220.155358806</v>
      </c>
      <c r="X33" s="1">
        <f t="shared" si="8"/>
        <v>2445.3</v>
      </c>
      <c r="Y33" s="1">
        <f t="shared" si="9"/>
        <v>2723.81967</v>
      </c>
    </row>
    <row r="34" ht="25" customHeight="1" spans="1:25">
      <c r="A34" s="7">
        <v>31</v>
      </c>
      <c r="B34" s="8" t="s">
        <v>132</v>
      </c>
      <c r="C34" s="8" t="s">
        <v>133</v>
      </c>
      <c r="D34" s="10"/>
      <c r="E34" s="8" t="s">
        <v>129</v>
      </c>
      <c r="F34" s="11">
        <v>5</v>
      </c>
      <c r="G34" s="12"/>
      <c r="H34" s="10"/>
      <c r="I34" s="10"/>
      <c r="J34" s="27"/>
      <c r="K34" s="24" t="s">
        <v>133</v>
      </c>
      <c r="L34" s="1">
        <f t="shared" si="0"/>
        <v>5</v>
      </c>
      <c r="M34" s="1">
        <v>817.38</v>
      </c>
      <c r="N34" s="1">
        <v>259.4</v>
      </c>
      <c r="O34" s="1">
        <v>260.1</v>
      </c>
      <c r="P34" s="28">
        <v>677.85</v>
      </c>
      <c r="Q34" s="1">
        <f t="shared" si="1"/>
        <v>3389.25</v>
      </c>
      <c r="R34" s="1">
        <f t="shared" si="2"/>
        <v>910.479582</v>
      </c>
      <c r="S34" s="1">
        <f t="shared" si="3"/>
        <v>263.26886238</v>
      </c>
      <c r="T34" s="1">
        <f t="shared" si="4"/>
        <v>63.7695688876</v>
      </c>
      <c r="U34" s="1">
        <f t="shared" si="5"/>
        <v>3252.2480132676</v>
      </c>
      <c r="V34" s="1">
        <f t="shared" si="6"/>
        <v>1316.3443119</v>
      </c>
      <c r="W34" s="1">
        <f t="shared" si="7"/>
        <v>318.847844438</v>
      </c>
      <c r="X34" s="1">
        <f t="shared" si="8"/>
        <v>4086.9</v>
      </c>
      <c r="Y34" s="1">
        <f t="shared" si="9"/>
        <v>4552.39791</v>
      </c>
    </row>
    <row r="35" ht="25" customHeight="1" spans="1:25">
      <c r="A35" s="7">
        <v>32</v>
      </c>
      <c r="B35" s="8" t="s">
        <v>134</v>
      </c>
      <c r="C35" s="8" t="s">
        <v>135</v>
      </c>
      <c r="D35" s="10"/>
      <c r="E35" s="8" t="s">
        <v>136</v>
      </c>
      <c r="F35" s="11">
        <v>6</v>
      </c>
      <c r="G35" s="12"/>
      <c r="H35" s="10"/>
      <c r="I35" s="10"/>
      <c r="J35" s="27"/>
      <c r="K35" s="24" t="s">
        <v>137</v>
      </c>
      <c r="L35" s="1">
        <f t="shared" si="0"/>
        <v>6</v>
      </c>
      <c r="M35" s="1">
        <v>104.88</v>
      </c>
      <c r="O35" s="1">
        <v>57.9</v>
      </c>
      <c r="P35" s="28"/>
      <c r="Q35" s="1">
        <f t="shared" si="1"/>
        <v>0</v>
      </c>
      <c r="R35" s="1">
        <f t="shared" si="2"/>
        <v>116.825832</v>
      </c>
      <c r="S35" s="1">
        <f t="shared" si="3"/>
        <v>25.16452488</v>
      </c>
      <c r="T35" s="1">
        <f t="shared" si="4"/>
        <v>6.0954071376</v>
      </c>
      <c r="U35" s="1">
        <f t="shared" si="5"/>
        <v>310.8657640176</v>
      </c>
      <c r="V35" s="1">
        <f t="shared" si="6"/>
        <v>150.98714928</v>
      </c>
      <c r="W35" s="1">
        <f t="shared" si="7"/>
        <v>36.5724428256</v>
      </c>
      <c r="X35" s="1">
        <f t="shared" si="8"/>
        <v>629.28</v>
      </c>
      <c r="Y35" s="1">
        <f t="shared" si="9"/>
        <v>700.954992</v>
      </c>
    </row>
    <row r="36" ht="25" customHeight="1" spans="1:25">
      <c r="A36" s="7">
        <v>33</v>
      </c>
      <c r="B36" s="8" t="s">
        <v>138</v>
      </c>
      <c r="C36" s="8" t="s">
        <v>139</v>
      </c>
      <c r="D36" s="10"/>
      <c r="E36" s="8" t="s">
        <v>136</v>
      </c>
      <c r="F36" s="11">
        <v>5</v>
      </c>
      <c r="G36" s="12"/>
      <c r="H36" s="10"/>
      <c r="I36" s="10"/>
      <c r="J36" s="27"/>
      <c r="K36" s="24" t="s">
        <v>140</v>
      </c>
      <c r="L36" s="1">
        <f t="shared" si="0"/>
        <v>5</v>
      </c>
      <c r="M36" s="1">
        <v>259.92</v>
      </c>
      <c r="O36" s="1">
        <v>138.96</v>
      </c>
      <c r="P36" s="28"/>
      <c r="Q36" s="1">
        <f t="shared" si="1"/>
        <v>0</v>
      </c>
      <c r="R36" s="1">
        <f t="shared" si="2"/>
        <v>289.524888</v>
      </c>
      <c r="S36" s="1">
        <f t="shared" si="3"/>
        <v>61.95643992</v>
      </c>
      <c r="T36" s="1">
        <f t="shared" si="4"/>
        <v>15.0072265584</v>
      </c>
      <c r="U36" s="1">
        <f t="shared" si="5"/>
        <v>765.3685544784</v>
      </c>
      <c r="V36" s="1">
        <f t="shared" si="6"/>
        <v>309.7821996</v>
      </c>
      <c r="W36" s="1">
        <f t="shared" si="7"/>
        <v>75.036132792</v>
      </c>
      <c r="X36" s="1">
        <f t="shared" si="8"/>
        <v>1299.6</v>
      </c>
      <c r="Y36" s="1">
        <f t="shared" si="9"/>
        <v>1447.62444</v>
      </c>
    </row>
    <row r="37" ht="25" customHeight="1" spans="1:25">
      <c r="A37" s="7">
        <v>34</v>
      </c>
      <c r="B37" s="8" t="s">
        <v>141</v>
      </c>
      <c r="C37" s="8" t="s">
        <v>142</v>
      </c>
      <c r="D37" s="10"/>
      <c r="E37" s="8" t="s">
        <v>136</v>
      </c>
      <c r="F37" s="11">
        <v>5</v>
      </c>
      <c r="G37" s="12"/>
      <c r="H37" s="10"/>
      <c r="I37" s="10"/>
      <c r="J37" s="27"/>
      <c r="K37" s="24" t="s">
        <v>143</v>
      </c>
      <c r="L37" s="1">
        <f t="shared" si="0"/>
        <v>5</v>
      </c>
      <c r="M37" s="1">
        <v>393.3</v>
      </c>
      <c r="O37" s="1">
        <v>220.02</v>
      </c>
      <c r="P37" s="26"/>
      <c r="Q37" s="1">
        <f t="shared" ref="Q37:Q45" si="10">L37*P37</f>
        <v>0</v>
      </c>
      <c r="R37" s="1">
        <f t="shared" si="2"/>
        <v>438.09687</v>
      </c>
      <c r="S37" s="1">
        <f t="shared" si="3"/>
        <v>94.6275183</v>
      </c>
      <c r="T37" s="1">
        <f t="shared" si="4"/>
        <v>22.920887766</v>
      </c>
      <c r="U37" s="1">
        <f t="shared" si="5"/>
        <v>1168.965276066</v>
      </c>
      <c r="V37" s="1">
        <f t="shared" ref="V37:V45" si="11">L37*S37</f>
        <v>473.1375915</v>
      </c>
      <c r="W37" s="1">
        <f t="shared" ref="W37:W45" si="12">L37*T37</f>
        <v>114.60443883</v>
      </c>
      <c r="X37" s="1">
        <f t="shared" si="8"/>
        <v>1966.5</v>
      </c>
      <c r="Y37" s="1">
        <f t="shared" si="9"/>
        <v>2190.48435</v>
      </c>
    </row>
    <row r="38" ht="25" customHeight="1" spans="1:25">
      <c r="A38" s="7">
        <v>35</v>
      </c>
      <c r="B38" s="8" t="s">
        <v>144</v>
      </c>
      <c r="C38" s="8" t="s">
        <v>145</v>
      </c>
      <c r="D38" s="10"/>
      <c r="E38" s="8" t="s">
        <v>146</v>
      </c>
      <c r="F38" s="11">
        <v>872</v>
      </c>
      <c r="G38" s="12"/>
      <c r="H38" s="10"/>
      <c r="I38" s="10"/>
      <c r="J38" s="27"/>
      <c r="K38" s="24" t="s">
        <v>147</v>
      </c>
      <c r="L38" s="1">
        <f t="shared" si="0"/>
        <v>872</v>
      </c>
      <c r="M38" s="1">
        <v>11.4</v>
      </c>
      <c r="O38" s="1">
        <v>13.5</v>
      </c>
      <c r="P38" s="26"/>
      <c r="Q38" s="1">
        <f t="shared" si="10"/>
        <v>0</v>
      </c>
      <c r="R38" s="1">
        <f t="shared" si="2"/>
        <v>12.69846</v>
      </c>
      <c r="S38" s="1">
        <f t="shared" si="3"/>
        <v>3.3838614</v>
      </c>
      <c r="T38" s="1">
        <f t="shared" si="4"/>
        <v>0.819646428</v>
      </c>
      <c r="U38" s="1">
        <f t="shared" si="5"/>
        <v>41.801967828</v>
      </c>
      <c r="V38" s="1">
        <f t="shared" si="11"/>
        <v>2950.7271408</v>
      </c>
      <c r="W38" s="1">
        <f t="shared" si="12"/>
        <v>714.731685216</v>
      </c>
      <c r="X38" s="1">
        <f t="shared" si="8"/>
        <v>9940.8</v>
      </c>
      <c r="Y38" s="1">
        <f t="shared" si="9"/>
        <v>11073.05712</v>
      </c>
    </row>
    <row r="39" ht="25" customHeight="1" spans="1:25">
      <c r="A39" s="7">
        <v>36</v>
      </c>
      <c r="B39" s="8" t="s">
        <v>148</v>
      </c>
      <c r="C39" s="8" t="s">
        <v>149</v>
      </c>
      <c r="D39" s="10"/>
      <c r="E39" s="8" t="s">
        <v>150</v>
      </c>
      <c r="F39" s="11">
        <v>43.6</v>
      </c>
      <c r="G39" s="12"/>
      <c r="H39" s="10"/>
      <c r="I39" s="10"/>
      <c r="J39" s="27"/>
      <c r="K39" s="29" t="s">
        <v>151</v>
      </c>
      <c r="L39" s="1">
        <f t="shared" si="0"/>
        <v>43.6</v>
      </c>
      <c r="M39" s="1">
        <v>24.4</v>
      </c>
      <c r="P39" s="26">
        <v>80</v>
      </c>
      <c r="Q39" s="1">
        <f t="shared" si="10"/>
        <v>3488</v>
      </c>
      <c r="R39" s="1">
        <f t="shared" si="2"/>
        <v>27.17916</v>
      </c>
      <c r="S39" s="1">
        <f t="shared" si="3"/>
        <v>11.8421244</v>
      </c>
      <c r="T39" s="1">
        <f t="shared" si="4"/>
        <v>2.868425688</v>
      </c>
      <c r="U39" s="1">
        <f t="shared" si="5"/>
        <v>146.289710088</v>
      </c>
      <c r="V39" s="1">
        <f t="shared" si="11"/>
        <v>516.31662384</v>
      </c>
      <c r="W39" s="1">
        <f t="shared" si="12"/>
        <v>125.0633599968</v>
      </c>
      <c r="X39" s="1">
        <f t="shared" si="8"/>
        <v>1063.84</v>
      </c>
      <c r="Y39" s="1">
        <f t="shared" si="9"/>
        <v>1185.011376</v>
      </c>
    </row>
    <row r="40" ht="25" customHeight="1" spans="1:25">
      <c r="A40" s="7">
        <v>37</v>
      </c>
      <c r="B40" s="8" t="s">
        <v>152</v>
      </c>
      <c r="C40" s="8" t="s">
        <v>153</v>
      </c>
      <c r="D40" s="10"/>
      <c r="E40" s="8" t="s">
        <v>98</v>
      </c>
      <c r="F40" s="11">
        <v>50</v>
      </c>
      <c r="G40" s="12"/>
      <c r="H40" s="10"/>
      <c r="I40" s="10"/>
      <c r="J40" s="27"/>
      <c r="K40" s="24" t="s">
        <v>154</v>
      </c>
      <c r="L40" s="1">
        <f t="shared" si="0"/>
        <v>50</v>
      </c>
      <c r="M40" s="1">
        <v>87.5</v>
      </c>
      <c r="P40" s="26">
        <v>600</v>
      </c>
      <c r="Q40" s="1">
        <f t="shared" si="10"/>
        <v>30000</v>
      </c>
      <c r="R40" s="1">
        <f t="shared" si="2"/>
        <v>97.46625</v>
      </c>
      <c r="S40" s="1">
        <f t="shared" si="3"/>
        <v>70.6469625</v>
      </c>
      <c r="T40" s="1">
        <f t="shared" si="4"/>
        <v>17.11226425</v>
      </c>
      <c r="U40" s="1">
        <f t="shared" si="5"/>
        <v>872.72547675</v>
      </c>
      <c r="V40" s="1">
        <f t="shared" si="11"/>
        <v>3532.348125</v>
      </c>
      <c r="W40" s="1">
        <f t="shared" si="12"/>
        <v>855.6132125</v>
      </c>
      <c r="X40" s="1">
        <f t="shared" si="8"/>
        <v>4375</v>
      </c>
      <c r="Y40" s="1">
        <f t="shared" si="9"/>
        <v>4873.3125</v>
      </c>
    </row>
    <row r="41" ht="25" customHeight="1" spans="1:25">
      <c r="A41" s="7">
        <v>38</v>
      </c>
      <c r="B41" s="8" t="s">
        <v>152</v>
      </c>
      <c r="C41" s="8" t="s">
        <v>155</v>
      </c>
      <c r="D41" s="10"/>
      <c r="E41" s="8" t="s">
        <v>98</v>
      </c>
      <c r="F41" s="11">
        <v>92</v>
      </c>
      <c r="G41" s="12"/>
      <c r="H41" s="10"/>
      <c r="I41" s="10"/>
      <c r="J41" s="27"/>
      <c r="K41" s="24" t="s">
        <v>156</v>
      </c>
      <c r="L41" s="1">
        <f t="shared" si="0"/>
        <v>92</v>
      </c>
      <c r="M41" s="1">
        <v>26.25</v>
      </c>
      <c r="P41" s="26"/>
      <c r="Q41" s="1">
        <f t="shared" si="10"/>
        <v>0</v>
      </c>
      <c r="R41" s="1">
        <f t="shared" si="2"/>
        <v>29.239875</v>
      </c>
      <c r="S41" s="1">
        <f t="shared" si="3"/>
        <v>4.99408875</v>
      </c>
      <c r="T41" s="1">
        <f t="shared" si="4"/>
        <v>1.209679275</v>
      </c>
      <c r="U41" s="1">
        <f t="shared" si="5"/>
        <v>61.693643025</v>
      </c>
      <c r="V41" s="1">
        <f t="shared" si="11"/>
        <v>459.456165</v>
      </c>
      <c r="W41" s="1">
        <f t="shared" si="12"/>
        <v>111.2904933</v>
      </c>
      <c r="X41" s="1">
        <f t="shared" si="8"/>
        <v>2415</v>
      </c>
      <c r="Y41" s="1">
        <f t="shared" si="9"/>
        <v>2690.0685</v>
      </c>
    </row>
    <row r="42" ht="25" customHeight="1" spans="1:25">
      <c r="A42" s="7">
        <v>39</v>
      </c>
      <c r="B42" s="8" t="s">
        <v>157</v>
      </c>
      <c r="C42" s="8" t="s">
        <v>158</v>
      </c>
      <c r="D42" s="10"/>
      <c r="E42" s="8" t="s">
        <v>159</v>
      </c>
      <c r="F42" s="11">
        <v>38</v>
      </c>
      <c r="G42" s="12"/>
      <c r="H42" s="10"/>
      <c r="I42" s="10"/>
      <c r="J42" s="27"/>
      <c r="K42" s="24" t="s">
        <v>160</v>
      </c>
      <c r="L42" s="1">
        <f t="shared" si="0"/>
        <v>38</v>
      </c>
      <c r="M42" s="1">
        <v>22.8</v>
      </c>
      <c r="P42" s="26">
        <v>120</v>
      </c>
      <c r="Q42" s="1">
        <f t="shared" si="10"/>
        <v>4560</v>
      </c>
      <c r="R42" s="1">
        <f t="shared" si="2"/>
        <v>25.39692</v>
      </c>
      <c r="S42" s="1">
        <f t="shared" si="3"/>
        <v>15.1377228</v>
      </c>
      <c r="T42" s="1">
        <f t="shared" si="4"/>
        <v>3.666692856</v>
      </c>
      <c r="U42" s="1">
        <f t="shared" si="5"/>
        <v>187.001335656</v>
      </c>
      <c r="V42" s="1">
        <f t="shared" si="11"/>
        <v>575.2334664</v>
      </c>
      <c r="W42" s="1">
        <f t="shared" si="12"/>
        <v>139.334328528</v>
      </c>
      <c r="X42" s="1">
        <f t="shared" si="8"/>
        <v>866.4</v>
      </c>
      <c r="Y42" s="1">
        <f t="shared" si="9"/>
        <v>965.08296</v>
      </c>
    </row>
    <row r="43" ht="25" customHeight="1" spans="1:25">
      <c r="A43" s="7">
        <v>40</v>
      </c>
      <c r="B43" s="8" t="s">
        <v>161</v>
      </c>
      <c r="C43" s="8" t="s">
        <v>162</v>
      </c>
      <c r="D43" s="10"/>
      <c r="E43" s="8" t="s">
        <v>159</v>
      </c>
      <c r="F43" s="11">
        <v>150</v>
      </c>
      <c r="G43" s="12"/>
      <c r="H43" s="10"/>
      <c r="I43" s="10"/>
      <c r="J43" s="27"/>
      <c r="K43" s="24" t="s">
        <v>163</v>
      </c>
      <c r="L43" s="1">
        <f t="shared" si="0"/>
        <v>150</v>
      </c>
      <c r="M43" s="1">
        <v>45.6</v>
      </c>
      <c r="P43" s="26">
        <v>150</v>
      </c>
      <c r="Q43" s="1">
        <f t="shared" si="10"/>
        <v>22500</v>
      </c>
      <c r="R43" s="1">
        <f t="shared" si="2"/>
        <v>50.79384</v>
      </c>
      <c r="S43" s="1">
        <f t="shared" si="3"/>
        <v>22.1754456</v>
      </c>
      <c r="T43" s="1">
        <f t="shared" si="4"/>
        <v>5.371385712</v>
      </c>
      <c r="U43" s="1">
        <f t="shared" si="5"/>
        <v>273.940671312</v>
      </c>
      <c r="V43" s="1">
        <f t="shared" si="11"/>
        <v>3326.31684</v>
      </c>
      <c r="W43" s="1">
        <f t="shared" si="12"/>
        <v>805.7078568</v>
      </c>
      <c r="X43" s="1">
        <f t="shared" si="8"/>
        <v>6840</v>
      </c>
      <c r="Y43" s="1">
        <f t="shared" si="9"/>
        <v>7619.076</v>
      </c>
    </row>
    <row r="44" ht="25" customHeight="1" spans="1:25">
      <c r="A44" s="7">
        <v>41</v>
      </c>
      <c r="B44" s="8" t="s">
        <v>164</v>
      </c>
      <c r="C44" s="8" t="s">
        <v>165</v>
      </c>
      <c r="D44" s="10"/>
      <c r="E44" s="8" t="s">
        <v>166</v>
      </c>
      <c r="F44" s="11">
        <v>1</v>
      </c>
      <c r="G44" s="12"/>
      <c r="H44" s="10"/>
      <c r="I44" s="10"/>
      <c r="J44" s="27"/>
      <c r="K44" s="24" t="s">
        <v>167</v>
      </c>
      <c r="L44" s="1">
        <f t="shared" si="0"/>
        <v>1</v>
      </c>
      <c r="M44" s="1">
        <v>164.5</v>
      </c>
      <c r="P44" s="26">
        <v>27000</v>
      </c>
      <c r="Q44" s="1">
        <f t="shared" si="10"/>
        <v>27000</v>
      </c>
      <c r="R44" s="1">
        <f t="shared" si="2"/>
        <v>183.23655</v>
      </c>
      <c r="S44" s="1">
        <f t="shared" si="3"/>
        <v>2461.2962895</v>
      </c>
      <c r="T44" s="1">
        <f t="shared" si="4"/>
        <v>596.18065679</v>
      </c>
      <c r="U44" s="1">
        <f t="shared" si="5"/>
        <v>30405.21349629</v>
      </c>
      <c r="V44" s="1">
        <f t="shared" si="11"/>
        <v>2461.2962895</v>
      </c>
      <c r="W44" s="1">
        <f t="shared" si="12"/>
        <v>596.18065679</v>
      </c>
      <c r="X44" s="1">
        <f t="shared" si="8"/>
        <v>164.5</v>
      </c>
      <c r="Y44" s="1">
        <f t="shared" si="9"/>
        <v>183.23655</v>
      </c>
    </row>
    <row r="45" ht="25" customHeight="1" spans="1:25">
      <c r="A45" s="7">
        <v>42</v>
      </c>
      <c r="B45" s="8" t="s">
        <v>164</v>
      </c>
      <c r="C45" s="8" t="s">
        <v>168</v>
      </c>
      <c r="D45" s="10"/>
      <c r="E45" s="8" t="s">
        <v>166</v>
      </c>
      <c r="F45" s="11">
        <v>1</v>
      </c>
      <c r="G45" s="12"/>
      <c r="H45" s="10"/>
      <c r="I45" s="10"/>
      <c r="J45" s="27"/>
      <c r="K45" s="24" t="s">
        <v>169</v>
      </c>
      <c r="L45" s="1">
        <f t="shared" si="0"/>
        <v>1</v>
      </c>
      <c r="M45" s="1">
        <v>49</v>
      </c>
      <c r="P45" s="26"/>
      <c r="Q45" s="1">
        <f t="shared" si="10"/>
        <v>0</v>
      </c>
      <c r="R45" s="1">
        <f t="shared" si="2"/>
        <v>54.5811</v>
      </c>
      <c r="S45" s="1">
        <f t="shared" si="3"/>
        <v>9.322299</v>
      </c>
      <c r="T45" s="1">
        <f t="shared" si="4"/>
        <v>2.25806798</v>
      </c>
      <c r="U45" s="1">
        <f t="shared" si="5"/>
        <v>115.16146698</v>
      </c>
      <c r="V45" s="1">
        <f t="shared" si="11"/>
        <v>9.322299</v>
      </c>
      <c r="W45" s="1">
        <f t="shared" si="12"/>
        <v>2.25806798</v>
      </c>
      <c r="X45" s="1">
        <f t="shared" si="8"/>
        <v>49</v>
      </c>
      <c r="Y45" s="1">
        <f t="shared" si="9"/>
        <v>54.5811</v>
      </c>
    </row>
    <row r="46" ht="15" customHeight="1"/>
  </sheetData>
  <autoFilter ref="A3:I45">
    <extLst/>
  </autoFilter>
  <mergeCells count="3">
    <mergeCell ref="A1:I1"/>
    <mergeCell ref="A2:I2"/>
    <mergeCell ref="M2:R2"/>
  </mergeCells>
  <pageMargins left="0.7" right="0.7" top="0.75" bottom="0.75" header="0.3" footer="0.3"/>
  <pageSetup paperSize="9" scale="7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2" sqref="E22"/>
    </sheetView>
  </sheetViews>
  <sheetFormatPr defaultColWidth="9" defaultRowHeight="12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小C</cp:lastModifiedBy>
  <dcterms:created xsi:type="dcterms:W3CDTF">2022-04-28T04:35:00Z</dcterms:created>
  <dcterms:modified xsi:type="dcterms:W3CDTF">2023-06-28T08:28:31Z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49018C275D37455EB92CDE001D02A8B8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