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Table 1" sheetId="1" r:id="rId1"/>
    <sheet name="Sheet1" sheetId="2" r:id="rId2"/>
  </sheets>
  <definedNames>
    <definedName name="_xlnm._FilterDatabase" localSheetId="0" hidden="1">'Table 1'!$A$3:$I$35</definedName>
  </definedNames>
  <calcPr calcId="144525"/>
</workbook>
</file>

<file path=xl/sharedStrings.xml><?xml version="1.0" encoding="utf-8"?>
<sst xmlns="http://schemas.openxmlformats.org/spreadsheetml/2006/main" count="175" uniqueCount="136">
  <si>
    <t>分部分项工程量清单与计价表</t>
  </si>
  <si>
    <t>单位(专业)工程名称:压赛堰社区更新改造项目（三期）-乌隘村通信线路整治综合管道项目</t>
  </si>
  <si>
    <t>综合单价</t>
  </si>
  <si>
    <t>序号</t>
  </si>
  <si>
    <t>项目编码</t>
  </si>
  <si>
    <t>项目名称</t>
  </si>
  <si>
    <t>项目特征</t>
  </si>
  <si>
    <t>计量单位</t>
  </si>
  <si>
    <t>工程量</t>
  </si>
  <si>
    <t>综合单价(元)</t>
  </si>
  <si>
    <t>合价(元)</t>
  </si>
  <si>
    <t>备注</t>
  </si>
  <si>
    <t>人工费</t>
  </si>
  <si>
    <t>机械费</t>
  </si>
  <si>
    <t>仪表费</t>
  </si>
  <si>
    <t>材料费</t>
  </si>
  <si>
    <t>材料总价</t>
  </si>
  <si>
    <t>规费及其他费</t>
  </si>
  <si>
    <t>税费</t>
  </si>
  <si>
    <t>安全生产费</t>
  </si>
  <si>
    <t>TGD1-001</t>
  </si>
  <si>
    <t>放线定位服务</t>
  </si>
  <si>
    <t>核对图纸，定位放线，做标记</t>
  </si>
  <si>
    <t>百米</t>
  </si>
  <si>
    <t>施工测量管道</t>
  </si>
  <si>
    <t>TGD1-003</t>
  </si>
  <si>
    <t>人工开挖混凝土路面 路面厚度(250)毫米以内</t>
  </si>
  <si>
    <t>割缝，破100厚混凝土路面，废料装车外运至弃置点</t>
  </si>
  <si>
    <t>百平方米</t>
  </si>
  <si>
    <t>TGD1-012</t>
  </si>
  <si>
    <t>机械开挖混凝土路面 路面厚度(250)毫米以内</t>
  </si>
  <si>
    <t>割缝，破150厚混凝土路面，废料装车外运至弃置点</t>
  </si>
  <si>
    <t>TGD1-017</t>
  </si>
  <si>
    <t>普通土方基础设施人工服务</t>
  </si>
  <si>
    <t>破水泥花砖路面，废料装车外运至弃置点</t>
  </si>
  <si>
    <t>百立方米</t>
  </si>
  <si>
    <t>人工开挖管道沟及人(手)孔坑 普通土</t>
  </si>
  <si>
    <t>TGD1-018</t>
  </si>
  <si>
    <t>硬土方基础设施人工服务</t>
  </si>
  <si>
    <t>沟槽及人手孔坑等综合考虑</t>
  </si>
  <si>
    <t>人工开挖管道沟及人(手)孔坑 硬土</t>
  </si>
  <si>
    <t>TGD1-023</t>
  </si>
  <si>
    <t>普通土方基础设施机械服务</t>
  </si>
  <si>
    <t>机械开挖管道沟及人(手)孔坑 普通土</t>
  </si>
  <si>
    <t>TGD1-024</t>
  </si>
  <si>
    <t>硬土方基础设施机械服务</t>
  </si>
  <si>
    <t>机械开挖管道沟及人(手)孔坑 硬土</t>
  </si>
  <si>
    <t>TGD1-028</t>
  </si>
  <si>
    <t>土方回填服务</t>
  </si>
  <si>
    <t>回填土石方 夯填原土</t>
  </si>
  <si>
    <t>TGD1-034</t>
  </si>
  <si>
    <t>土方转运服务</t>
  </si>
  <si>
    <t>原土回填</t>
  </si>
  <si>
    <t>手推车倒运土方</t>
  </si>
  <si>
    <t>TGD1-038</t>
  </si>
  <si>
    <t>管道沟抽水 弱水流</t>
  </si>
  <si>
    <t>混凝土基础</t>
  </si>
  <si>
    <t>TGD1-041</t>
  </si>
  <si>
    <t>人孔坑抽水 弱水流</t>
  </si>
  <si>
    <t>划线定位、固定、管头套接等</t>
  </si>
  <si>
    <t>个</t>
  </si>
  <si>
    <t>TGD2-037</t>
  </si>
  <si>
    <t xml:space="preserve">底层基础设施保护服务 宽230 </t>
  </si>
  <si>
    <t>塑料管道基础 宽230 C20</t>
  </si>
  <si>
    <t>TGD2-040</t>
  </si>
  <si>
    <t>底层基础设施保护服务 宽360</t>
  </si>
  <si>
    <t>塑料管道基础 宽360 C20</t>
  </si>
  <si>
    <t>TGD2-043</t>
  </si>
  <si>
    <t>底层基础设施保护服务 宽490</t>
  </si>
  <si>
    <t>支模、混凝土制作、浇筑、振捣等</t>
  </si>
  <si>
    <t>塑料管道基础 宽490 C20</t>
  </si>
  <si>
    <t>TGD2-085</t>
  </si>
  <si>
    <t>塑料管道 1孔 φ102</t>
  </si>
  <si>
    <t>井坑定位、砖砌、抹面、窗口制作、支架安装、上覆盖制作等</t>
  </si>
  <si>
    <t>铺设塑料管道 1孔 φ102</t>
  </si>
  <si>
    <t>塑料管道 1孔 φ60</t>
  </si>
  <si>
    <t>开窗、抹面等</t>
  </si>
  <si>
    <t>铺设塑料管道 1孔 φ60</t>
  </si>
  <si>
    <t>TGD2-086</t>
  </si>
  <si>
    <t>塑料管道 2孔(2×1) φ102</t>
  </si>
  <si>
    <t>开挖墙洞</t>
  </si>
  <si>
    <t>铺设塑料管道 2孔(2×1) φ102</t>
  </si>
  <si>
    <t>TGD2-089</t>
  </si>
  <si>
    <t>塑料管道 4孔(2×2) φ102</t>
  </si>
  <si>
    <t>地下定向钻孔敷管 工作孔径Φ240毫米以内 每处30m以内</t>
  </si>
  <si>
    <t>铺设塑料管道 4孔(2×2) φ102</t>
  </si>
  <si>
    <t>TGD2-091</t>
  </si>
  <si>
    <t>塑料管道 6孔(3×2) φ102</t>
  </si>
  <si>
    <t>地下定向钻孔敷管 工作孔径Φ240毫米以内 每增加10m</t>
  </si>
  <si>
    <t>铺设塑料管道 6孔(3×2) φ102</t>
  </si>
  <si>
    <t>TGD2-103</t>
  </si>
  <si>
    <t>镀锌钢管管道 1孔 φ100</t>
  </si>
  <si>
    <t>地下定向钻孔敷管 工作孔径Φ360毫米以内 每处30m以内</t>
  </si>
  <si>
    <t>铺设镀锌钢管管道 1孔 φ100</t>
  </si>
  <si>
    <t>TGD2-104</t>
  </si>
  <si>
    <t>镀锌钢管管道 2孔(2×1) φ100</t>
  </si>
  <si>
    <t>地下定向钻孔敷管 工作孔径Φ360毫米以内 每增加10m</t>
  </si>
  <si>
    <t>铺设镀锌钢管管道 2孔(2×1) φ100</t>
  </si>
  <si>
    <t>TGD2-106</t>
  </si>
  <si>
    <t>镀锌钢管管道 4孔(2×2) φ100</t>
  </si>
  <si>
    <t>画线定位、打孔固定，安装钢管等</t>
  </si>
  <si>
    <t>铺设镀锌钢管管道 4孔(2×2) φ100</t>
  </si>
  <si>
    <t>TGD2-107</t>
  </si>
  <si>
    <t>镀锌钢管管道 6孔(3×2) φ100</t>
  </si>
  <si>
    <t>检查手孔抽水</t>
  </si>
  <si>
    <t>铺设镀锌钢管管道 6孔(3×2) φ100</t>
  </si>
  <si>
    <t>TGD2-130</t>
  </si>
  <si>
    <t>外围基础设施保护服务</t>
  </si>
  <si>
    <t>井盖修复更换</t>
  </si>
  <si>
    <t>立方米</t>
  </si>
  <si>
    <t>管道混凝土包封 C20</t>
  </si>
  <si>
    <t>TGD3-026</t>
  </si>
  <si>
    <t>手孔90×120</t>
  </si>
  <si>
    <t>砖砌手孔(现场浇筑上覆) 90×120</t>
  </si>
  <si>
    <t>TGD3-092</t>
  </si>
  <si>
    <t>小手孔(ssk)</t>
  </si>
  <si>
    <t>砖砌配线手孔 小手孔(ssk)</t>
  </si>
  <si>
    <t>TGD3-093</t>
  </si>
  <si>
    <t xml:space="preserve"> 一号手孔(Sk1)</t>
  </si>
  <si>
    <t>砖砌配线手孔 一号手孔(Sk1)</t>
  </si>
  <si>
    <t>TSY1-104</t>
  </si>
  <si>
    <t>检查井沟通服务</t>
  </si>
  <si>
    <t>处</t>
  </si>
  <si>
    <t>TXL4-043</t>
  </si>
  <si>
    <t>引上钢管(Φ50以下) 杆上</t>
  </si>
  <si>
    <t>根</t>
  </si>
  <si>
    <t>安装引上钢管(Φ50以下) 杆上</t>
  </si>
  <si>
    <t>TXL4-044</t>
  </si>
  <si>
    <t>引上钢管(Φ50以下) 墙上</t>
  </si>
  <si>
    <t>安装引上钢管(Φ50以下) 墙上</t>
  </si>
  <si>
    <t>TXL4-045</t>
  </si>
  <si>
    <t>引上钢管(Φ50以上) 杆上</t>
  </si>
  <si>
    <t>安装引上钢管(Φ50以上) 杆上</t>
  </si>
  <si>
    <t>TXL7-038</t>
  </si>
  <si>
    <t>交接箱</t>
  </si>
  <si>
    <t>浇筑交接箱基座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</si>
</sst>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0.00_ "/>
  </numFmts>
  <fonts count="30">
    <font>
      <sz val="10"/>
      <color rgb="FF000000"/>
      <name val="Times New Roman"/>
      <charset val="204"/>
    </font>
    <font>
      <b/>
      <sz val="18"/>
      <name val="宋体"/>
      <charset val="134"/>
    </font>
    <font>
      <sz val="18"/>
      <color rgb="FF000000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sz val="10"/>
      <color rgb="FF000000"/>
      <name val="Times New Roman"/>
      <charset val="134"/>
    </font>
    <font>
      <sz val="12"/>
      <name val="宋体"/>
      <charset val="134"/>
    </font>
    <font>
      <sz val="10"/>
      <color rgb="FFFF0000"/>
      <name val="Times New Roman"/>
      <charset val="134"/>
    </font>
    <font>
      <sz val="10"/>
      <color rgb="FF000000"/>
      <name val="宋体"/>
      <charset val="20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5" borderId="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9" borderId="5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3" fillId="13" borderId="8" applyNumberFormat="0" applyAlignment="0" applyProtection="0">
      <alignment vertical="center"/>
    </xf>
    <xf numFmtId="0" fontId="24" fillId="13" borderId="4" applyNumberFormat="0" applyAlignment="0" applyProtection="0">
      <alignment vertical="center"/>
    </xf>
    <xf numFmtId="0" fontId="25" fillId="14" borderId="9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</cellStyleXfs>
  <cellXfs count="30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vertical="center"/>
    </xf>
    <xf numFmtId="177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0" fillId="3" borderId="0" xfId="0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36"/>
  <sheetViews>
    <sheetView tabSelected="1" topLeftCell="A22" workbookViewId="0">
      <selection activeCell="AB29" sqref="AB29"/>
    </sheetView>
  </sheetViews>
  <sheetFormatPr defaultColWidth="9" defaultRowHeight="12.75"/>
  <cols>
    <col min="1" max="1" width="7.72222222222222" style="1" customWidth="1"/>
    <col min="2" max="2" width="14.4222222222222" style="1" customWidth="1"/>
    <col min="3" max="3" width="46.8444444444444" style="1" customWidth="1"/>
    <col min="4" max="4" width="23.3" style="1" hidden="1" customWidth="1"/>
    <col min="5" max="5" width="12.4" style="1" customWidth="1"/>
    <col min="6" max="6" width="11" style="1" customWidth="1"/>
    <col min="7" max="7" width="11.4222222222222" style="1" customWidth="1"/>
    <col min="8" max="8" width="14.5222222222222" style="1" customWidth="1"/>
    <col min="9" max="9" width="12.6111111111111" style="1" customWidth="1"/>
    <col min="10" max="10" width="8.1" style="1" hidden="1" customWidth="1" outlineLevel="1"/>
    <col min="11" max="11" width="42.8" style="2" hidden="1" customWidth="1" outlineLevel="1"/>
    <col min="12" max="12" width="9" style="1" hidden="1" outlineLevel="1"/>
    <col min="13" max="14" width="13" style="1" hidden="1" outlineLevel="1"/>
    <col min="15" max="16" width="9" style="1" hidden="1" outlineLevel="1"/>
    <col min="17" max="23" width="13" style="1" hidden="1" outlineLevel="1"/>
    <col min="24" max="24" width="9" style="1" collapsed="1"/>
    <col min="25" max="16384" width="9" style="1"/>
  </cols>
  <sheetData>
    <row r="1" ht="36" customHeight="1" spans="1:11">
      <c r="A1" s="3" t="s">
        <v>0</v>
      </c>
      <c r="B1" s="4"/>
      <c r="C1" s="4"/>
      <c r="D1" s="4"/>
      <c r="E1" s="4"/>
      <c r="F1" s="4"/>
      <c r="G1" s="4"/>
      <c r="H1" s="4"/>
      <c r="I1" s="4"/>
      <c r="J1" s="15"/>
      <c r="K1" s="16"/>
    </row>
    <row r="2" spans="1:18">
      <c r="A2" s="5" t="s">
        <v>1</v>
      </c>
      <c r="B2" s="5"/>
      <c r="C2" s="5"/>
      <c r="D2" s="5"/>
      <c r="E2" s="5"/>
      <c r="F2" s="5"/>
      <c r="G2" s="5"/>
      <c r="H2" s="5"/>
      <c r="I2" s="5"/>
      <c r="J2" s="17"/>
      <c r="K2" s="18"/>
      <c r="M2" s="19" t="s">
        <v>2</v>
      </c>
      <c r="N2" s="20"/>
      <c r="O2" s="20"/>
      <c r="P2" s="20"/>
      <c r="Q2" s="20"/>
      <c r="R2" s="20"/>
    </row>
    <row r="3" ht="24" spans="1:23">
      <c r="A3" s="6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6" t="s">
        <v>9</v>
      </c>
      <c r="H3" s="6" t="s">
        <v>10</v>
      </c>
      <c r="I3" s="6" t="s">
        <v>11</v>
      </c>
      <c r="J3" s="17"/>
      <c r="K3" s="18"/>
      <c r="M3" s="19" t="s">
        <v>12</v>
      </c>
      <c r="N3" s="19" t="s">
        <v>13</v>
      </c>
      <c r="O3" s="19" t="s">
        <v>14</v>
      </c>
      <c r="P3" s="19" t="s">
        <v>15</v>
      </c>
      <c r="Q3" s="19" t="s">
        <v>16</v>
      </c>
      <c r="R3" s="19" t="s">
        <v>17</v>
      </c>
      <c r="S3" s="28" t="s">
        <v>18</v>
      </c>
      <c r="T3" s="28" t="s">
        <v>19</v>
      </c>
      <c r="U3" s="28" t="s">
        <v>2</v>
      </c>
      <c r="V3" s="29" t="s">
        <v>18</v>
      </c>
      <c r="W3" s="29" t="s">
        <v>19</v>
      </c>
    </row>
    <row r="4" ht="25" customHeight="1" spans="1:23">
      <c r="A4" s="7">
        <v>1</v>
      </c>
      <c r="B4" s="8" t="s">
        <v>20</v>
      </c>
      <c r="C4" s="9" t="s">
        <v>21</v>
      </c>
      <c r="D4" s="10" t="s">
        <v>22</v>
      </c>
      <c r="E4" s="8" t="s">
        <v>23</v>
      </c>
      <c r="F4" s="11">
        <v>34.56</v>
      </c>
      <c r="G4" s="12"/>
      <c r="H4" s="10"/>
      <c r="I4" s="10"/>
      <c r="J4" s="21"/>
      <c r="K4" s="8" t="s">
        <v>24</v>
      </c>
      <c r="L4" s="1">
        <f>F4</f>
        <v>34.56</v>
      </c>
      <c r="M4" s="1">
        <v>113.725115740741</v>
      </c>
      <c r="O4" s="1">
        <v>1.59722054773234</v>
      </c>
      <c r="Q4" s="1">
        <f>L4*P4</f>
        <v>0</v>
      </c>
      <c r="R4" s="1">
        <f>M4*1.0779</f>
        <v>122.584302256945</v>
      </c>
      <c r="S4" s="1">
        <f>(M4+N4+O4+R4+P4)*0.09</f>
        <v>21.4115974690876</v>
      </c>
      <c r="T4" s="1">
        <f>(M4+N4+O4+P4+R4+S4)*0.02</f>
        <v>5.18636472029011</v>
      </c>
      <c r="U4" s="1">
        <f>M4+N4+O4+P4+R4+S4+T4</f>
        <v>264.504600734796</v>
      </c>
      <c r="V4" s="1">
        <f>L4*S4</f>
        <v>739.984808531668</v>
      </c>
      <c r="W4" s="1">
        <f>L4*T4</f>
        <v>179.240764733226</v>
      </c>
    </row>
    <row r="5" ht="25" customHeight="1" spans="1:23">
      <c r="A5" s="7">
        <v>2</v>
      </c>
      <c r="B5" s="8" t="s">
        <v>25</v>
      </c>
      <c r="C5" s="9" t="s">
        <v>26</v>
      </c>
      <c r="D5" s="10" t="s">
        <v>27</v>
      </c>
      <c r="E5" s="8" t="s">
        <v>28</v>
      </c>
      <c r="F5" s="11">
        <v>6.56</v>
      </c>
      <c r="G5" s="12"/>
      <c r="H5" s="10"/>
      <c r="I5" s="10"/>
      <c r="J5" s="21"/>
      <c r="K5" s="8" t="s">
        <v>26</v>
      </c>
      <c r="L5" s="1">
        <f>F5</f>
        <v>6.56</v>
      </c>
      <c r="M5" s="1">
        <v>4024.4756097561</v>
      </c>
      <c r="N5" s="1">
        <v>149.268246207614</v>
      </c>
      <c r="P5" s="2">
        <v>13000</v>
      </c>
      <c r="Q5" s="1">
        <f>L5*P5</f>
        <v>85280</v>
      </c>
      <c r="R5" s="1">
        <f>M5*1.0779</f>
        <v>4337.9822597561</v>
      </c>
      <c r="S5" s="1">
        <f>(M5+N5+O5+R5+P5)*0.09</f>
        <v>1936.05535041478</v>
      </c>
      <c r="T5" s="1">
        <f>(M5+N5+O5+P5+R5+S5)*0.02</f>
        <v>468.955629322692</v>
      </c>
      <c r="U5" s="1">
        <f>M5+N5+O5+P5+R5+S5+T5</f>
        <v>23916.7370954573</v>
      </c>
      <c r="V5" s="1">
        <f>L5*S5</f>
        <v>12700.523098721</v>
      </c>
      <c r="W5" s="1">
        <f>L5*T5</f>
        <v>3076.34892835686</v>
      </c>
    </row>
    <row r="6" ht="25" customHeight="1" spans="1:23">
      <c r="A6" s="7">
        <v>3</v>
      </c>
      <c r="B6" s="8" t="s">
        <v>29</v>
      </c>
      <c r="C6" s="9" t="s">
        <v>30</v>
      </c>
      <c r="D6" s="10" t="s">
        <v>31</v>
      </c>
      <c r="E6" s="8" t="s">
        <v>28</v>
      </c>
      <c r="F6" s="11">
        <v>9.84</v>
      </c>
      <c r="G6" s="12"/>
      <c r="H6" s="10"/>
      <c r="I6" s="10"/>
      <c r="J6" s="21"/>
      <c r="K6" s="8" t="s">
        <v>30</v>
      </c>
      <c r="L6" s="1">
        <f>F6</f>
        <v>9.84</v>
      </c>
      <c r="M6" s="1">
        <v>606.962398373984</v>
      </c>
      <c r="N6" s="1">
        <v>145.350609756098</v>
      </c>
      <c r="P6" s="1">
        <v>13000</v>
      </c>
      <c r="Q6" s="1">
        <f>L6*P6</f>
        <v>127920</v>
      </c>
      <c r="R6" s="1">
        <f>M6*1.0779</f>
        <v>654.244769207317</v>
      </c>
      <c r="S6" s="1">
        <f>(M6+N6+O6+R6+P6)*0.09</f>
        <v>1296.59019996037</v>
      </c>
      <c r="T6" s="1">
        <f>(M6+N6+O6+P6+R6+S6)*0.02</f>
        <v>314.062959545955</v>
      </c>
      <c r="U6" s="1">
        <f>M6+N6+O6+P6+R6+S6+T6</f>
        <v>16017.2109368437</v>
      </c>
      <c r="V6" s="1">
        <f>L6*S6</f>
        <v>12758.44756761</v>
      </c>
      <c r="W6" s="1">
        <f>L6*T6</f>
        <v>3090.3795219322</v>
      </c>
    </row>
    <row r="7" ht="25" customHeight="1" spans="1:23">
      <c r="A7" s="7">
        <v>4</v>
      </c>
      <c r="B7" s="8" t="s">
        <v>32</v>
      </c>
      <c r="C7" s="10" t="s">
        <v>33</v>
      </c>
      <c r="D7" s="10" t="s">
        <v>34</v>
      </c>
      <c r="E7" s="8" t="s">
        <v>35</v>
      </c>
      <c r="F7" s="11">
        <v>6.25</v>
      </c>
      <c r="G7" s="12"/>
      <c r="H7" s="10"/>
      <c r="I7" s="10"/>
      <c r="J7" s="21"/>
      <c r="K7" s="8" t="s">
        <v>36</v>
      </c>
      <c r="L7" s="1">
        <f>F7</f>
        <v>6.25</v>
      </c>
      <c r="M7" s="1">
        <v>1611.44</v>
      </c>
      <c r="Q7" s="1">
        <f>L7*P7</f>
        <v>0</v>
      </c>
      <c r="R7" s="1">
        <f>M7*1.0779</f>
        <v>1736.971176</v>
      </c>
      <c r="S7" s="1">
        <f>(M7+N7+O7+R7+P7)*0.09</f>
        <v>301.35700584</v>
      </c>
      <c r="T7" s="1">
        <f>(M7+N7+O7+P7+R7+S7)*0.02</f>
        <v>72.9953636368</v>
      </c>
      <c r="U7" s="1">
        <f>M7+N7+O7+P7+R7+S7+T7</f>
        <v>3722.7635454768</v>
      </c>
      <c r="V7" s="1">
        <f>L7*S7</f>
        <v>1883.4812865</v>
      </c>
      <c r="W7" s="1">
        <f>L7*T7</f>
        <v>456.22102273</v>
      </c>
    </row>
    <row r="8" ht="25" customHeight="1" spans="1:23">
      <c r="A8" s="7">
        <v>5</v>
      </c>
      <c r="B8" s="8" t="s">
        <v>37</v>
      </c>
      <c r="C8" s="10" t="s">
        <v>38</v>
      </c>
      <c r="D8" s="10" t="s">
        <v>39</v>
      </c>
      <c r="E8" s="8" t="s">
        <v>35</v>
      </c>
      <c r="F8" s="11">
        <v>2.678</v>
      </c>
      <c r="G8" s="12"/>
      <c r="H8" s="10"/>
      <c r="I8" s="10"/>
      <c r="J8" s="21"/>
      <c r="K8" s="8" t="s">
        <v>40</v>
      </c>
      <c r="L8" s="1">
        <f>F8</f>
        <v>2.678</v>
      </c>
      <c r="M8" s="1">
        <v>2622.80806572069</v>
      </c>
      <c r="Q8" s="1">
        <f>L8*P8</f>
        <v>0</v>
      </c>
      <c r="R8" s="1">
        <f>M8*1.0779</f>
        <v>2827.12481404033</v>
      </c>
      <c r="S8" s="1">
        <f>(M8+N8+O8+R8+P8)*0.09</f>
        <v>490.493959178492</v>
      </c>
      <c r="T8" s="1">
        <f>(M8+N8+O8+P8+R8+S8)*0.02</f>
        <v>118.80853677879</v>
      </c>
      <c r="U8" s="1">
        <f>M8+N8+O8+P8+R8+S8+T8</f>
        <v>6059.2353757183</v>
      </c>
      <c r="V8" s="1">
        <f>L8*S8</f>
        <v>1313.54282268</v>
      </c>
      <c r="W8" s="1">
        <f>L8*T8</f>
        <v>318.1692614936</v>
      </c>
    </row>
    <row r="9" ht="25" customHeight="1" spans="1:23">
      <c r="A9" s="7">
        <v>6</v>
      </c>
      <c r="B9" s="8" t="s">
        <v>41</v>
      </c>
      <c r="C9" s="10" t="s">
        <v>42</v>
      </c>
      <c r="D9" s="10" t="s">
        <v>39</v>
      </c>
      <c r="E9" s="8" t="s">
        <v>35</v>
      </c>
      <c r="F9" s="11">
        <v>14.583</v>
      </c>
      <c r="G9" s="12"/>
      <c r="H9" s="10"/>
      <c r="I9" s="10"/>
      <c r="J9" s="21"/>
      <c r="K9" s="8" t="s">
        <v>43</v>
      </c>
      <c r="L9" s="1">
        <f>F9</f>
        <v>14.583</v>
      </c>
      <c r="M9" s="1">
        <v>278.698484536789</v>
      </c>
      <c r="N9" s="22">
        <v>53.496717536281</v>
      </c>
      <c r="Q9" s="1">
        <f>L9*P9</f>
        <v>0</v>
      </c>
      <c r="R9" s="1">
        <f>M9*1.0779</f>
        <v>300.409096482205</v>
      </c>
      <c r="S9" s="1">
        <f>(M9+N9+O9+R9+P9)*0.09</f>
        <v>56.9343868699747</v>
      </c>
      <c r="T9" s="1">
        <f>(M9+N9+O9+P9+R9+S9)*0.02</f>
        <v>13.790773708505</v>
      </c>
      <c r="U9" s="1">
        <f>M9+N9+O9+P9+R9+S9+T9</f>
        <v>703.329459133755</v>
      </c>
      <c r="V9" s="1">
        <f>L9*S9</f>
        <v>830.274163724842</v>
      </c>
      <c r="W9" s="1">
        <f>L9*T9</f>
        <v>201.110852991128</v>
      </c>
    </row>
    <row r="10" ht="25" customHeight="1" spans="1:23">
      <c r="A10" s="7">
        <v>7</v>
      </c>
      <c r="B10" s="8" t="s">
        <v>44</v>
      </c>
      <c r="C10" s="10" t="s">
        <v>45</v>
      </c>
      <c r="D10" s="10" t="s">
        <v>39</v>
      </c>
      <c r="E10" s="8" t="s">
        <v>35</v>
      </c>
      <c r="F10" s="11">
        <v>6.25</v>
      </c>
      <c r="G10" s="12"/>
      <c r="H10" s="10"/>
      <c r="I10" s="10"/>
      <c r="J10" s="21"/>
      <c r="K10" s="8" t="s">
        <v>46</v>
      </c>
      <c r="L10" s="1">
        <f>F10</f>
        <v>6.25</v>
      </c>
      <c r="M10" s="1">
        <v>238.24</v>
      </c>
      <c r="N10" s="22">
        <v>142.656</v>
      </c>
      <c r="Q10" s="1">
        <f>L10*P10</f>
        <v>0</v>
      </c>
      <c r="R10" s="1">
        <f>M10*1.0779</f>
        <v>256.798896</v>
      </c>
      <c r="S10" s="1">
        <f>(M10+N10+O10+R10+P10)*0.09</f>
        <v>57.39254064</v>
      </c>
      <c r="T10" s="1">
        <f>(M10+N10+O10+P10+R10+S10)*0.02</f>
        <v>13.9017487328</v>
      </c>
      <c r="U10" s="1">
        <f>M10+N10+O10+P10+R10+S10+T10</f>
        <v>708.9891853728</v>
      </c>
      <c r="V10" s="1">
        <f>L10*S10</f>
        <v>358.703379</v>
      </c>
      <c r="W10" s="1">
        <f>L10*T10</f>
        <v>86.88592958</v>
      </c>
    </row>
    <row r="11" ht="25" customHeight="1" spans="1:23">
      <c r="A11" s="7">
        <v>8</v>
      </c>
      <c r="B11" s="8" t="s">
        <v>47</v>
      </c>
      <c r="C11" s="10" t="s">
        <v>48</v>
      </c>
      <c r="D11" s="10" t="s">
        <v>39</v>
      </c>
      <c r="E11" s="8" t="s">
        <v>35</v>
      </c>
      <c r="F11" s="11">
        <v>19.487</v>
      </c>
      <c r="G11" s="12"/>
      <c r="H11" s="10"/>
      <c r="I11" s="10"/>
      <c r="J11" s="21"/>
      <c r="K11" s="8" t="s">
        <v>49</v>
      </c>
      <c r="L11" s="1">
        <f>F11</f>
        <v>19.487</v>
      </c>
      <c r="M11" s="1">
        <v>1377.21865859291</v>
      </c>
      <c r="Q11" s="1">
        <f>L11*P11</f>
        <v>0</v>
      </c>
      <c r="R11" s="1">
        <f>M11*1.0779</f>
        <v>1484.5039920973</v>
      </c>
      <c r="S11" s="1">
        <f>(M11+N11+O11+R11+P11)*0.09</f>
        <v>257.555038562119</v>
      </c>
      <c r="T11" s="1">
        <f>(M11+N11+O11+P11+R11+S11)*0.02</f>
        <v>62.3855537850465</v>
      </c>
      <c r="U11" s="1">
        <f>M11+N11+O11+P11+R11+S11+T11</f>
        <v>3181.66324303737</v>
      </c>
      <c r="V11" s="1">
        <f>L11*S11</f>
        <v>5018.97503646001</v>
      </c>
      <c r="W11" s="1">
        <f>L11*T11</f>
        <v>1215.7072866092</v>
      </c>
    </row>
    <row r="12" ht="25" customHeight="1" spans="1:23">
      <c r="A12" s="7">
        <v>9</v>
      </c>
      <c r="B12" s="8" t="s">
        <v>50</v>
      </c>
      <c r="C12" s="10" t="s">
        <v>51</v>
      </c>
      <c r="D12" s="10" t="s">
        <v>52</v>
      </c>
      <c r="E12" s="8" t="s">
        <v>35</v>
      </c>
      <c r="F12" s="11">
        <v>10.273</v>
      </c>
      <c r="G12" s="12"/>
      <c r="H12" s="10"/>
      <c r="I12" s="10"/>
      <c r="J12" s="21"/>
      <c r="K12" s="8" t="s">
        <v>53</v>
      </c>
      <c r="L12" s="1">
        <f>F12</f>
        <v>10.273</v>
      </c>
      <c r="M12" s="1">
        <v>791.282001362796</v>
      </c>
      <c r="Q12" s="1">
        <f>L12*P12</f>
        <v>0</v>
      </c>
      <c r="R12" s="1">
        <f>M12*1.0779</f>
        <v>852.922869268958</v>
      </c>
      <c r="S12" s="1">
        <f>(M12+N12+O12+R12+P12)*0.09</f>
        <v>147.978438356858</v>
      </c>
      <c r="T12" s="1">
        <f>(M12+N12+O12+P12+R12+S12)*0.02</f>
        <v>35.8436661797722</v>
      </c>
      <c r="U12" s="1">
        <f>M12+N12+O12+P12+R12+S12+T12</f>
        <v>1828.02697516838</v>
      </c>
      <c r="V12" s="1">
        <f>L12*S12</f>
        <v>1520.18249724</v>
      </c>
      <c r="W12" s="1">
        <f>L12*T12</f>
        <v>368.2219826648</v>
      </c>
    </row>
    <row r="13" ht="25" customHeight="1" spans="1:23">
      <c r="A13" s="7">
        <v>11</v>
      </c>
      <c r="B13" s="8" t="s">
        <v>54</v>
      </c>
      <c r="C13" s="9" t="s">
        <v>55</v>
      </c>
      <c r="D13" s="13" t="s">
        <v>56</v>
      </c>
      <c r="E13" s="8" t="s">
        <v>23</v>
      </c>
      <c r="F13" s="11">
        <v>10.36</v>
      </c>
      <c r="G13" s="12"/>
      <c r="H13" s="10"/>
      <c r="I13" s="10"/>
      <c r="J13" s="21"/>
      <c r="K13" s="8" t="s">
        <v>55</v>
      </c>
      <c r="L13" s="1">
        <f t="shared" ref="L13:L35" si="0">F13</f>
        <v>10.36</v>
      </c>
      <c r="M13" s="1">
        <v>148.5</v>
      </c>
      <c r="N13" s="1">
        <v>19.3629716313114</v>
      </c>
      <c r="Q13" s="1">
        <f t="shared" ref="Q13:Q35" si="1">L13*P13</f>
        <v>0</v>
      </c>
      <c r="R13" s="1">
        <f t="shared" ref="R13:R35" si="2">M13*1.0779</f>
        <v>160.06815</v>
      </c>
      <c r="S13" s="1">
        <f t="shared" ref="S13:S35" si="3">(M13+N13+O13+R13+P13)*0.09</f>
        <v>29.513800946818</v>
      </c>
      <c r="T13" s="1">
        <f t="shared" ref="T13:T35" si="4">(M13+N13+O13+P13+R13+S13)*0.02</f>
        <v>7.14889845156259</v>
      </c>
      <c r="U13" s="1">
        <f t="shared" ref="U13:U35" si="5">M13+N13+O13+P13+R13+S13+T13</f>
        <v>364.593821029692</v>
      </c>
      <c r="V13" s="1">
        <f t="shared" ref="V13:V35" si="6">L13*S13</f>
        <v>305.762977809035</v>
      </c>
      <c r="W13" s="1">
        <f t="shared" ref="W13:W35" si="7">L13*T13</f>
        <v>74.0625879581884</v>
      </c>
    </row>
    <row r="14" ht="25" customHeight="1" spans="1:23">
      <c r="A14" s="7">
        <v>12</v>
      </c>
      <c r="B14" s="8" t="s">
        <v>57</v>
      </c>
      <c r="C14" s="9" t="s">
        <v>58</v>
      </c>
      <c r="D14" s="6" t="s">
        <v>59</v>
      </c>
      <c r="E14" s="8" t="s">
        <v>60</v>
      </c>
      <c r="F14" s="11">
        <v>5</v>
      </c>
      <c r="G14" s="12"/>
      <c r="H14" s="10"/>
      <c r="I14" s="10"/>
      <c r="J14" s="21"/>
      <c r="K14" s="8" t="s">
        <v>58</v>
      </c>
      <c r="L14" s="1">
        <f t="shared" si="0"/>
        <v>5</v>
      </c>
      <c r="M14" s="1">
        <v>179</v>
      </c>
      <c r="N14" s="1">
        <v>82.6</v>
      </c>
      <c r="Q14" s="1">
        <f t="shared" si="1"/>
        <v>0</v>
      </c>
      <c r="R14" s="1">
        <f t="shared" si="2"/>
        <v>192.9441</v>
      </c>
      <c r="S14" s="1">
        <f t="shared" si="3"/>
        <v>40.908969</v>
      </c>
      <c r="T14" s="1">
        <f t="shared" si="4"/>
        <v>9.90906138</v>
      </c>
      <c r="U14" s="1">
        <f t="shared" si="5"/>
        <v>505.36213038</v>
      </c>
      <c r="V14" s="1">
        <f t="shared" si="6"/>
        <v>204.544845</v>
      </c>
      <c r="W14" s="1">
        <f t="shared" si="7"/>
        <v>49.5453069</v>
      </c>
    </row>
    <row r="15" ht="25" customHeight="1" spans="1:23">
      <c r="A15" s="7">
        <v>13</v>
      </c>
      <c r="B15" s="8" t="s">
        <v>61</v>
      </c>
      <c r="C15" s="9" t="s">
        <v>62</v>
      </c>
      <c r="D15" s="6" t="s">
        <v>59</v>
      </c>
      <c r="E15" s="8" t="s">
        <v>23</v>
      </c>
      <c r="F15" s="11">
        <v>0.93</v>
      </c>
      <c r="G15" s="12"/>
      <c r="H15" s="10"/>
      <c r="I15" s="10"/>
      <c r="J15" s="21"/>
      <c r="K15" s="8" t="s">
        <v>63</v>
      </c>
      <c r="L15" s="1">
        <f t="shared" si="0"/>
        <v>0.93</v>
      </c>
      <c r="M15" s="1">
        <v>616.817204301075</v>
      </c>
      <c r="P15" s="1">
        <v>550</v>
      </c>
      <c r="Q15" s="1">
        <f t="shared" si="1"/>
        <v>511.5</v>
      </c>
      <c r="R15" s="1">
        <f t="shared" si="2"/>
        <v>664.867264516129</v>
      </c>
      <c r="S15" s="1">
        <f t="shared" si="3"/>
        <v>164.851602193548</v>
      </c>
      <c r="T15" s="1">
        <f t="shared" si="4"/>
        <v>39.930721420215</v>
      </c>
      <c r="U15" s="1">
        <f t="shared" si="5"/>
        <v>2036.46679243097</v>
      </c>
      <c r="V15" s="1">
        <f t="shared" si="6"/>
        <v>153.31199004</v>
      </c>
      <c r="W15" s="1">
        <f t="shared" si="7"/>
        <v>37.1355709208</v>
      </c>
    </row>
    <row r="16" ht="25" customHeight="1" spans="1:23">
      <c r="A16" s="7">
        <v>14</v>
      </c>
      <c r="B16" s="8" t="s">
        <v>64</v>
      </c>
      <c r="C16" s="9" t="s">
        <v>65</v>
      </c>
      <c r="D16" s="6" t="s">
        <v>59</v>
      </c>
      <c r="E16" s="8" t="s">
        <v>23</v>
      </c>
      <c r="F16" s="11">
        <v>28.22</v>
      </c>
      <c r="G16" s="12"/>
      <c r="H16" s="10"/>
      <c r="I16" s="10"/>
      <c r="J16" s="21"/>
      <c r="K16" s="8" t="s">
        <v>66</v>
      </c>
      <c r="L16" s="1">
        <f t="shared" si="0"/>
        <v>28.22</v>
      </c>
      <c r="M16" s="1">
        <v>797.875620127569</v>
      </c>
      <c r="P16" s="1">
        <v>660</v>
      </c>
      <c r="Q16" s="1">
        <f t="shared" si="1"/>
        <v>18625.2</v>
      </c>
      <c r="R16" s="1">
        <f t="shared" si="2"/>
        <v>860.030130935507</v>
      </c>
      <c r="S16" s="1">
        <f t="shared" si="3"/>
        <v>208.611517595677</v>
      </c>
      <c r="T16" s="1">
        <f t="shared" si="4"/>
        <v>50.5303453731751</v>
      </c>
      <c r="U16" s="1">
        <f t="shared" si="5"/>
        <v>2577.04761403193</v>
      </c>
      <c r="V16" s="1">
        <f t="shared" si="6"/>
        <v>5887.01702655</v>
      </c>
      <c r="W16" s="1">
        <f t="shared" si="7"/>
        <v>1425.966346431</v>
      </c>
    </row>
    <row r="17" ht="25" customHeight="1" spans="1:23">
      <c r="A17" s="7">
        <v>15</v>
      </c>
      <c r="B17" s="8" t="s">
        <v>67</v>
      </c>
      <c r="C17" s="9" t="s">
        <v>68</v>
      </c>
      <c r="D17" s="13" t="s">
        <v>69</v>
      </c>
      <c r="E17" s="8" t="s">
        <v>23</v>
      </c>
      <c r="F17" s="11">
        <v>7.8</v>
      </c>
      <c r="G17" s="12"/>
      <c r="H17" s="10"/>
      <c r="I17" s="10"/>
      <c r="J17" s="21"/>
      <c r="K17" s="8" t="s">
        <v>70</v>
      </c>
      <c r="L17" s="1">
        <f t="shared" si="0"/>
        <v>7.8</v>
      </c>
      <c r="M17" s="1">
        <v>996.339743589744</v>
      </c>
      <c r="P17" s="23">
        <v>752.33</v>
      </c>
      <c r="Q17" s="1">
        <f t="shared" si="1"/>
        <v>5868.174</v>
      </c>
      <c r="R17" s="1">
        <f t="shared" si="2"/>
        <v>1073.95460961539</v>
      </c>
      <c r="S17" s="1">
        <f t="shared" si="3"/>
        <v>254.036191788462</v>
      </c>
      <c r="T17" s="1">
        <f t="shared" si="4"/>
        <v>61.5332108998718</v>
      </c>
      <c r="U17" s="1">
        <f t="shared" si="5"/>
        <v>3138.19375589346</v>
      </c>
      <c r="V17" s="1">
        <f t="shared" si="6"/>
        <v>1981.48229595</v>
      </c>
      <c r="W17" s="1">
        <f t="shared" si="7"/>
        <v>479.959045019</v>
      </c>
    </row>
    <row r="18" ht="25" customHeight="1" spans="1:23">
      <c r="A18" s="7">
        <v>16</v>
      </c>
      <c r="B18" s="8" t="s">
        <v>71</v>
      </c>
      <c r="C18" s="9" t="s">
        <v>72</v>
      </c>
      <c r="D18" s="13" t="s">
        <v>73</v>
      </c>
      <c r="E18" s="8" t="s">
        <v>23</v>
      </c>
      <c r="F18" s="11">
        <v>2.55</v>
      </c>
      <c r="G18" s="12"/>
      <c r="H18" s="10"/>
      <c r="I18" s="10"/>
      <c r="J18" s="21"/>
      <c r="K18" s="8" t="s">
        <v>74</v>
      </c>
      <c r="L18" s="1">
        <f t="shared" si="0"/>
        <v>2.55</v>
      </c>
      <c r="M18" s="1">
        <v>98.1411764705882</v>
      </c>
      <c r="P18" s="24">
        <v>2700</v>
      </c>
      <c r="Q18" s="1">
        <f t="shared" si="1"/>
        <v>6885</v>
      </c>
      <c r="R18" s="1">
        <f t="shared" si="2"/>
        <v>105.786374117647</v>
      </c>
      <c r="S18" s="1">
        <f t="shared" si="3"/>
        <v>261.353479552941</v>
      </c>
      <c r="T18" s="1">
        <f t="shared" si="4"/>
        <v>63.3056206028235</v>
      </c>
      <c r="U18" s="1">
        <f t="shared" si="5"/>
        <v>3228.586650744</v>
      </c>
      <c r="V18" s="1">
        <f t="shared" si="6"/>
        <v>666.45137286</v>
      </c>
      <c r="W18" s="1">
        <f t="shared" si="7"/>
        <v>161.4293325372</v>
      </c>
    </row>
    <row r="19" ht="25" customHeight="1" spans="1:23">
      <c r="A19" s="7">
        <v>17</v>
      </c>
      <c r="B19" s="8" t="s">
        <v>71</v>
      </c>
      <c r="C19" s="9" t="s">
        <v>75</v>
      </c>
      <c r="D19" s="14" t="s">
        <v>76</v>
      </c>
      <c r="E19" s="8" t="s">
        <v>23</v>
      </c>
      <c r="F19" s="11">
        <v>0.96</v>
      </c>
      <c r="G19" s="12"/>
      <c r="H19" s="10"/>
      <c r="I19" s="10"/>
      <c r="J19" s="21"/>
      <c r="K19" s="8" t="s">
        <v>77</v>
      </c>
      <c r="L19" s="1">
        <f t="shared" si="0"/>
        <v>0.96</v>
      </c>
      <c r="M19" s="1">
        <v>97.9166666666667</v>
      </c>
      <c r="P19" s="23">
        <v>1350</v>
      </c>
      <c r="Q19" s="1">
        <f t="shared" si="1"/>
        <v>1296</v>
      </c>
      <c r="R19" s="1">
        <f t="shared" si="2"/>
        <v>105.544375</v>
      </c>
      <c r="S19" s="1">
        <f t="shared" si="3"/>
        <v>139.81149375</v>
      </c>
      <c r="T19" s="1">
        <f t="shared" si="4"/>
        <v>33.8654507083333</v>
      </c>
      <c r="U19" s="1">
        <f t="shared" si="5"/>
        <v>1727.137986125</v>
      </c>
      <c r="V19" s="1">
        <f t="shared" si="6"/>
        <v>134.219034</v>
      </c>
      <c r="W19" s="1">
        <f t="shared" si="7"/>
        <v>32.51083268</v>
      </c>
    </row>
    <row r="20" ht="25" customHeight="1" spans="1:23">
      <c r="A20" s="7">
        <v>18</v>
      </c>
      <c r="B20" s="8" t="s">
        <v>78</v>
      </c>
      <c r="C20" s="9" t="s">
        <v>79</v>
      </c>
      <c r="D20" s="14" t="s">
        <v>80</v>
      </c>
      <c r="E20" s="8" t="s">
        <v>23</v>
      </c>
      <c r="F20" s="11">
        <v>8.31</v>
      </c>
      <c r="G20" s="12"/>
      <c r="H20" s="10"/>
      <c r="I20" s="10"/>
      <c r="J20" s="25"/>
      <c r="K20" s="8" t="s">
        <v>81</v>
      </c>
      <c r="L20" s="1">
        <f t="shared" si="0"/>
        <v>8.31</v>
      </c>
      <c r="M20" s="1">
        <v>143.276774969916</v>
      </c>
      <c r="P20" s="1">
        <v>5400</v>
      </c>
      <c r="Q20" s="1">
        <f t="shared" si="1"/>
        <v>44874</v>
      </c>
      <c r="R20" s="1">
        <f t="shared" si="2"/>
        <v>154.438035740072</v>
      </c>
      <c r="S20" s="1">
        <f t="shared" si="3"/>
        <v>512.794332963899</v>
      </c>
      <c r="T20" s="1">
        <f t="shared" si="4"/>
        <v>124.210182873478</v>
      </c>
      <c r="U20" s="1">
        <f t="shared" si="5"/>
        <v>6334.71932654737</v>
      </c>
      <c r="V20" s="1">
        <f t="shared" si="6"/>
        <v>4261.32090693</v>
      </c>
      <c r="W20" s="1">
        <f t="shared" si="7"/>
        <v>1032.1866196786</v>
      </c>
    </row>
    <row r="21" ht="25" customHeight="1" spans="1:23">
      <c r="A21" s="7">
        <v>19</v>
      </c>
      <c r="B21" s="8" t="s">
        <v>82</v>
      </c>
      <c r="C21" s="9" t="s">
        <v>83</v>
      </c>
      <c r="D21" s="13" t="s">
        <v>84</v>
      </c>
      <c r="E21" s="8" t="s">
        <v>23</v>
      </c>
      <c r="F21" s="11">
        <v>11.29</v>
      </c>
      <c r="G21" s="12"/>
      <c r="H21" s="10"/>
      <c r="I21" s="10"/>
      <c r="J21" s="25"/>
      <c r="K21" s="8" t="s">
        <v>85</v>
      </c>
      <c r="L21" s="1">
        <f t="shared" si="0"/>
        <v>11.29</v>
      </c>
      <c r="M21" s="1">
        <v>441.07971656333</v>
      </c>
      <c r="P21" s="1">
        <v>10800</v>
      </c>
      <c r="Q21" s="1">
        <f t="shared" si="1"/>
        <v>121932</v>
      </c>
      <c r="R21" s="1">
        <f t="shared" si="2"/>
        <v>475.439826483613</v>
      </c>
      <c r="S21" s="1">
        <f t="shared" si="3"/>
        <v>1054.48675887422</v>
      </c>
      <c r="T21" s="1">
        <f t="shared" si="4"/>
        <v>255.420126038423</v>
      </c>
      <c r="U21" s="1">
        <f t="shared" si="5"/>
        <v>13026.4264279596</v>
      </c>
      <c r="V21" s="1">
        <f t="shared" si="6"/>
        <v>11905.15550769</v>
      </c>
      <c r="W21" s="1">
        <f t="shared" si="7"/>
        <v>2883.6932229738</v>
      </c>
    </row>
    <row r="22" ht="25" customHeight="1" spans="1:23">
      <c r="A22" s="7">
        <v>20</v>
      </c>
      <c r="B22" s="8" t="s">
        <v>86</v>
      </c>
      <c r="C22" s="9" t="s">
        <v>87</v>
      </c>
      <c r="D22" s="13" t="s">
        <v>88</v>
      </c>
      <c r="E22" s="8" t="s">
        <v>23</v>
      </c>
      <c r="F22" s="11">
        <v>6.53</v>
      </c>
      <c r="G22" s="12"/>
      <c r="H22" s="10"/>
      <c r="I22" s="10"/>
      <c r="J22" s="25"/>
      <c r="K22" s="8" t="s">
        <v>89</v>
      </c>
      <c r="L22" s="1">
        <f t="shared" si="0"/>
        <v>6.53</v>
      </c>
      <c r="M22" s="1">
        <v>472.445635528331</v>
      </c>
      <c r="P22" s="1">
        <v>16200</v>
      </c>
      <c r="Q22" s="1">
        <f t="shared" si="1"/>
        <v>105786</v>
      </c>
      <c r="R22" s="1">
        <f t="shared" si="2"/>
        <v>509.249150535988</v>
      </c>
      <c r="S22" s="1">
        <f t="shared" si="3"/>
        <v>1546.35253074579</v>
      </c>
      <c r="T22" s="1">
        <f t="shared" si="4"/>
        <v>374.560946336202</v>
      </c>
      <c r="U22" s="1">
        <f t="shared" si="5"/>
        <v>19102.6082631463</v>
      </c>
      <c r="V22" s="1">
        <f t="shared" si="6"/>
        <v>10097.68202577</v>
      </c>
      <c r="W22" s="1">
        <f t="shared" si="7"/>
        <v>2445.8829795754</v>
      </c>
    </row>
    <row r="23" ht="25" customHeight="1" spans="1:23">
      <c r="A23" s="7">
        <v>21</v>
      </c>
      <c r="B23" s="8" t="s">
        <v>90</v>
      </c>
      <c r="C23" s="9" t="s">
        <v>91</v>
      </c>
      <c r="D23" s="13" t="s">
        <v>92</v>
      </c>
      <c r="E23" s="8" t="s">
        <v>23</v>
      </c>
      <c r="F23" s="11">
        <v>0.63</v>
      </c>
      <c r="G23" s="12"/>
      <c r="H23" s="10"/>
      <c r="I23" s="10"/>
      <c r="J23" s="25"/>
      <c r="K23" s="26" t="s">
        <v>93</v>
      </c>
      <c r="L23" s="1">
        <f t="shared" si="0"/>
        <v>0.63</v>
      </c>
      <c r="M23" s="1">
        <v>121.634920634921</v>
      </c>
      <c r="N23" s="1">
        <v>66.8178382464097</v>
      </c>
      <c r="P23" s="1">
        <v>5800</v>
      </c>
      <c r="Q23" s="1">
        <f t="shared" si="1"/>
        <v>3654</v>
      </c>
      <c r="R23" s="1">
        <f t="shared" si="2"/>
        <v>131.110280952381</v>
      </c>
      <c r="S23" s="1">
        <f t="shared" si="3"/>
        <v>550.760673585034</v>
      </c>
      <c r="T23" s="1">
        <f t="shared" si="4"/>
        <v>133.406474268375</v>
      </c>
      <c r="U23" s="1">
        <f t="shared" si="5"/>
        <v>6803.73018768712</v>
      </c>
      <c r="V23" s="1">
        <f t="shared" si="6"/>
        <v>346.979224358571</v>
      </c>
      <c r="W23" s="1">
        <f t="shared" si="7"/>
        <v>84.0460787890762</v>
      </c>
    </row>
    <row r="24" ht="25" customHeight="1" spans="1:23">
      <c r="A24" s="7">
        <v>22</v>
      </c>
      <c r="B24" s="8" t="s">
        <v>94</v>
      </c>
      <c r="C24" s="9" t="s">
        <v>95</v>
      </c>
      <c r="D24" s="13" t="s">
        <v>96</v>
      </c>
      <c r="E24" s="8" t="s">
        <v>23</v>
      </c>
      <c r="F24" s="11">
        <v>0.57</v>
      </c>
      <c r="G24" s="12"/>
      <c r="H24" s="10"/>
      <c r="I24" s="10"/>
      <c r="J24" s="25"/>
      <c r="K24" s="26" t="s">
        <v>97</v>
      </c>
      <c r="L24" s="1">
        <f t="shared" si="0"/>
        <v>0.57</v>
      </c>
      <c r="M24" s="1">
        <v>176.771929824561</v>
      </c>
      <c r="N24" s="1">
        <v>134.810710987996</v>
      </c>
      <c r="P24" s="1">
        <v>11600</v>
      </c>
      <c r="Q24" s="1">
        <f t="shared" si="1"/>
        <v>6612</v>
      </c>
      <c r="R24" s="1">
        <f t="shared" si="2"/>
        <v>190.542463157894</v>
      </c>
      <c r="S24" s="1">
        <f t="shared" si="3"/>
        <v>1089.19125935734</v>
      </c>
      <c r="T24" s="1">
        <f t="shared" si="4"/>
        <v>263.826327266556</v>
      </c>
      <c r="U24" s="1">
        <f t="shared" si="5"/>
        <v>13455.1426905943</v>
      </c>
      <c r="V24" s="1">
        <f t="shared" si="6"/>
        <v>620.839017833684</v>
      </c>
      <c r="W24" s="1">
        <f t="shared" si="7"/>
        <v>150.381006541937</v>
      </c>
    </row>
    <row r="25" ht="25" customHeight="1" spans="1:23">
      <c r="A25" s="7">
        <v>23</v>
      </c>
      <c r="B25" s="8" t="s">
        <v>98</v>
      </c>
      <c r="C25" s="9" t="s">
        <v>99</v>
      </c>
      <c r="D25" s="10" t="s">
        <v>100</v>
      </c>
      <c r="E25" s="8" t="s">
        <v>23</v>
      </c>
      <c r="F25" s="11">
        <v>1.24</v>
      </c>
      <c r="G25" s="12"/>
      <c r="H25" s="10"/>
      <c r="I25" s="10"/>
      <c r="J25" s="25"/>
      <c r="K25" s="26" t="s">
        <v>101</v>
      </c>
      <c r="L25" s="1">
        <f t="shared" si="0"/>
        <v>1.24</v>
      </c>
      <c r="M25" s="1">
        <v>346.653225806452</v>
      </c>
      <c r="N25" s="1">
        <v>117.065556711759</v>
      </c>
      <c r="P25" s="1">
        <v>23200</v>
      </c>
      <c r="Q25" s="1">
        <f t="shared" si="1"/>
        <v>28768</v>
      </c>
      <c r="R25" s="1">
        <f t="shared" si="2"/>
        <v>373.657512096775</v>
      </c>
      <c r="S25" s="1">
        <f t="shared" si="3"/>
        <v>2163.36386651535</v>
      </c>
      <c r="T25" s="1">
        <f t="shared" si="4"/>
        <v>524.014803222607</v>
      </c>
      <c r="U25" s="1">
        <f t="shared" si="5"/>
        <v>26724.7549643529</v>
      </c>
      <c r="V25" s="1">
        <f t="shared" si="6"/>
        <v>2682.57119447903</v>
      </c>
      <c r="W25" s="1">
        <f t="shared" si="7"/>
        <v>649.778355996032</v>
      </c>
    </row>
    <row r="26" ht="25" customHeight="1" spans="1:23">
      <c r="A26" s="7">
        <v>24</v>
      </c>
      <c r="B26" s="8" t="s">
        <v>102</v>
      </c>
      <c r="C26" s="9" t="s">
        <v>103</v>
      </c>
      <c r="D26" s="10" t="s">
        <v>104</v>
      </c>
      <c r="E26" s="8" t="s">
        <v>23</v>
      </c>
      <c r="F26" s="11">
        <v>0.25</v>
      </c>
      <c r="G26" s="12"/>
      <c r="H26" s="10"/>
      <c r="I26" s="10"/>
      <c r="J26" s="25"/>
      <c r="K26" s="26" t="s">
        <v>105</v>
      </c>
      <c r="L26" s="1">
        <f t="shared" si="0"/>
        <v>0.25</v>
      </c>
      <c r="M26" s="1">
        <v>495</v>
      </c>
      <c r="N26" s="1">
        <v>831.36</v>
      </c>
      <c r="P26" s="1">
        <v>34800</v>
      </c>
      <c r="Q26" s="1">
        <f t="shared" si="1"/>
        <v>8700</v>
      </c>
      <c r="R26" s="1">
        <f t="shared" si="2"/>
        <v>533.5605</v>
      </c>
      <c r="S26" s="1">
        <f t="shared" si="3"/>
        <v>3299.392845</v>
      </c>
      <c r="T26" s="1">
        <f t="shared" si="4"/>
        <v>799.1862669</v>
      </c>
      <c r="U26" s="1">
        <f t="shared" si="5"/>
        <v>40758.4996119</v>
      </c>
      <c r="V26" s="1">
        <f t="shared" si="6"/>
        <v>824.84821125</v>
      </c>
      <c r="W26" s="1">
        <f t="shared" si="7"/>
        <v>199.796566725</v>
      </c>
    </row>
    <row r="27" ht="25" customHeight="1" spans="1:23">
      <c r="A27" s="7">
        <v>25</v>
      </c>
      <c r="B27" s="8" t="s">
        <v>106</v>
      </c>
      <c r="C27" s="9" t="s">
        <v>107</v>
      </c>
      <c r="D27" s="10" t="s">
        <v>108</v>
      </c>
      <c r="E27" s="8" t="s">
        <v>109</v>
      </c>
      <c r="F27" s="11">
        <v>262.39</v>
      </c>
      <c r="G27" s="12"/>
      <c r="H27" s="10"/>
      <c r="I27" s="10"/>
      <c r="J27" s="25"/>
      <c r="K27" s="26" t="s">
        <v>110</v>
      </c>
      <c r="L27" s="1">
        <f t="shared" si="0"/>
        <v>262.39</v>
      </c>
      <c r="M27" s="1">
        <v>218.751667365372</v>
      </c>
      <c r="P27" s="24">
        <v>590</v>
      </c>
      <c r="Q27" s="1">
        <f t="shared" si="1"/>
        <v>154810.1</v>
      </c>
      <c r="R27" s="1">
        <f t="shared" si="2"/>
        <v>235.792422253134</v>
      </c>
      <c r="S27" s="1">
        <f t="shared" si="3"/>
        <v>94.0089680656656</v>
      </c>
      <c r="T27" s="1">
        <f t="shared" si="4"/>
        <v>22.7710611536834</v>
      </c>
      <c r="U27" s="1">
        <f t="shared" si="5"/>
        <v>1161.32411883786</v>
      </c>
      <c r="V27" s="1">
        <f t="shared" si="6"/>
        <v>24667.01313075</v>
      </c>
      <c r="W27" s="1">
        <f t="shared" si="7"/>
        <v>5974.898736115</v>
      </c>
    </row>
    <row r="28" ht="25" customHeight="1" spans="1:23">
      <c r="A28" s="7">
        <v>26</v>
      </c>
      <c r="B28" s="8" t="s">
        <v>111</v>
      </c>
      <c r="C28" s="9" t="s">
        <v>112</v>
      </c>
      <c r="D28" s="10"/>
      <c r="E28" s="8" t="s">
        <v>60</v>
      </c>
      <c r="F28" s="11">
        <v>57</v>
      </c>
      <c r="G28" s="12"/>
      <c r="H28" s="10"/>
      <c r="I28" s="10"/>
      <c r="J28" s="25"/>
      <c r="K28" s="26" t="s">
        <v>113</v>
      </c>
      <c r="L28" s="1">
        <f t="shared" si="0"/>
        <v>57</v>
      </c>
      <c r="M28" s="1">
        <v>680.65</v>
      </c>
      <c r="P28" s="1">
        <v>2700</v>
      </c>
      <c r="Q28" s="1">
        <f t="shared" si="1"/>
        <v>153900</v>
      </c>
      <c r="R28" s="1">
        <f t="shared" si="2"/>
        <v>733.672635</v>
      </c>
      <c r="S28" s="1">
        <f t="shared" si="3"/>
        <v>370.28903715</v>
      </c>
      <c r="T28" s="1">
        <f t="shared" si="4"/>
        <v>89.692233443</v>
      </c>
      <c r="U28" s="1">
        <f t="shared" si="5"/>
        <v>4574.303905593</v>
      </c>
      <c r="V28" s="1">
        <f t="shared" si="6"/>
        <v>21106.47511755</v>
      </c>
      <c r="W28" s="1">
        <f t="shared" si="7"/>
        <v>5112.457306251</v>
      </c>
    </row>
    <row r="29" ht="25" customHeight="1" spans="1:23">
      <c r="A29" s="7">
        <v>27</v>
      </c>
      <c r="B29" s="8" t="s">
        <v>114</v>
      </c>
      <c r="C29" s="9" t="s">
        <v>115</v>
      </c>
      <c r="D29" s="10"/>
      <c r="E29" s="8" t="s">
        <v>60</v>
      </c>
      <c r="F29" s="11">
        <v>18</v>
      </c>
      <c r="G29" s="12"/>
      <c r="H29" s="10"/>
      <c r="I29" s="10"/>
      <c r="J29" s="25"/>
      <c r="K29" s="26" t="s">
        <v>116</v>
      </c>
      <c r="L29" s="1">
        <f t="shared" si="0"/>
        <v>18</v>
      </c>
      <c r="M29" s="1">
        <v>176.33</v>
      </c>
      <c r="P29" s="1">
        <v>600</v>
      </c>
      <c r="Q29" s="1">
        <f t="shared" si="1"/>
        <v>10800</v>
      </c>
      <c r="R29" s="1">
        <f t="shared" si="2"/>
        <v>190.066107</v>
      </c>
      <c r="S29" s="1">
        <f t="shared" si="3"/>
        <v>86.97564963</v>
      </c>
      <c r="T29" s="1">
        <f t="shared" si="4"/>
        <v>21.0674351326</v>
      </c>
      <c r="U29" s="1">
        <f t="shared" si="5"/>
        <v>1074.4391917626</v>
      </c>
      <c r="V29" s="1">
        <f t="shared" si="6"/>
        <v>1565.56169334</v>
      </c>
      <c r="W29" s="1">
        <f t="shared" si="7"/>
        <v>379.2138323868</v>
      </c>
    </row>
    <row r="30" ht="25" customHeight="1" spans="1:23">
      <c r="A30" s="7">
        <v>28</v>
      </c>
      <c r="B30" s="8" t="s">
        <v>117</v>
      </c>
      <c r="C30" s="9" t="s">
        <v>118</v>
      </c>
      <c r="D30" s="10"/>
      <c r="E30" s="8" t="s">
        <v>60</v>
      </c>
      <c r="F30" s="11">
        <v>65</v>
      </c>
      <c r="G30" s="12"/>
      <c r="H30" s="10"/>
      <c r="I30" s="10"/>
      <c r="J30" s="25"/>
      <c r="K30" s="26" t="s">
        <v>119</v>
      </c>
      <c r="L30" s="1">
        <f t="shared" si="0"/>
        <v>65</v>
      </c>
      <c r="M30" s="1">
        <v>287.67</v>
      </c>
      <c r="P30" s="1">
        <v>1400</v>
      </c>
      <c r="Q30" s="1">
        <f t="shared" si="1"/>
        <v>91000</v>
      </c>
      <c r="R30" s="1">
        <f t="shared" si="2"/>
        <v>310.079493</v>
      </c>
      <c r="S30" s="1">
        <f t="shared" si="3"/>
        <v>179.79745437</v>
      </c>
      <c r="T30" s="1">
        <f t="shared" si="4"/>
        <v>43.5509389474</v>
      </c>
      <c r="U30" s="1">
        <f t="shared" si="5"/>
        <v>2221.0978863174</v>
      </c>
      <c r="V30" s="1">
        <f t="shared" si="6"/>
        <v>11686.83453405</v>
      </c>
      <c r="W30" s="1">
        <f t="shared" si="7"/>
        <v>2830.811031581</v>
      </c>
    </row>
    <row r="31" ht="25" customHeight="1" spans="1:23">
      <c r="A31" s="7">
        <v>29</v>
      </c>
      <c r="B31" s="8" t="s">
        <v>120</v>
      </c>
      <c r="C31" s="9" t="s">
        <v>121</v>
      </c>
      <c r="D31" s="10"/>
      <c r="E31" s="8" t="s">
        <v>122</v>
      </c>
      <c r="F31" s="11">
        <v>4</v>
      </c>
      <c r="G31" s="12"/>
      <c r="H31" s="10"/>
      <c r="I31" s="10"/>
      <c r="J31" s="25"/>
      <c r="K31" s="26" t="s">
        <v>80</v>
      </c>
      <c r="L31" s="1">
        <f t="shared" si="0"/>
        <v>4</v>
      </c>
      <c r="M31" s="1">
        <v>171</v>
      </c>
      <c r="P31" s="1">
        <v>15</v>
      </c>
      <c r="Q31" s="1">
        <f t="shared" si="1"/>
        <v>60</v>
      </c>
      <c r="R31" s="1">
        <f t="shared" si="2"/>
        <v>184.3209</v>
      </c>
      <c r="S31" s="1">
        <f t="shared" si="3"/>
        <v>33.328881</v>
      </c>
      <c r="T31" s="1">
        <f t="shared" si="4"/>
        <v>8.07299562</v>
      </c>
      <c r="U31" s="1">
        <f t="shared" si="5"/>
        <v>411.72277662</v>
      </c>
      <c r="V31" s="1">
        <f t="shared" si="6"/>
        <v>133.315524</v>
      </c>
      <c r="W31" s="1">
        <f t="shared" si="7"/>
        <v>32.29198248</v>
      </c>
    </row>
    <row r="32" ht="25" customHeight="1" spans="1:23">
      <c r="A32" s="7">
        <v>30</v>
      </c>
      <c r="B32" s="8" t="s">
        <v>123</v>
      </c>
      <c r="C32" s="9" t="s">
        <v>124</v>
      </c>
      <c r="D32" s="10"/>
      <c r="E32" s="8" t="s">
        <v>125</v>
      </c>
      <c r="F32" s="11">
        <v>20</v>
      </c>
      <c r="G32" s="12"/>
      <c r="H32" s="10"/>
      <c r="I32" s="10"/>
      <c r="J32" s="25"/>
      <c r="K32" s="26" t="s">
        <v>126</v>
      </c>
      <c r="L32" s="1">
        <f t="shared" si="0"/>
        <v>20</v>
      </c>
      <c r="M32" s="1">
        <v>35</v>
      </c>
      <c r="P32" s="27">
        <v>154.43</v>
      </c>
      <c r="Q32" s="1">
        <f t="shared" si="1"/>
        <v>3088.6</v>
      </c>
      <c r="R32" s="1">
        <f t="shared" si="2"/>
        <v>37.7265</v>
      </c>
      <c r="S32" s="1">
        <f t="shared" si="3"/>
        <v>20.444085</v>
      </c>
      <c r="T32" s="1">
        <f t="shared" si="4"/>
        <v>4.9520117</v>
      </c>
      <c r="U32" s="1">
        <f t="shared" si="5"/>
        <v>252.5525967</v>
      </c>
      <c r="V32" s="1">
        <f t="shared" si="6"/>
        <v>408.8817</v>
      </c>
      <c r="W32" s="1">
        <f t="shared" si="7"/>
        <v>99.040234</v>
      </c>
    </row>
    <row r="33" ht="25" customHeight="1" spans="1:23">
      <c r="A33" s="7">
        <v>31</v>
      </c>
      <c r="B33" s="8" t="s">
        <v>127</v>
      </c>
      <c r="C33" s="9" t="s">
        <v>128</v>
      </c>
      <c r="D33" s="10"/>
      <c r="E33" s="8" t="s">
        <v>125</v>
      </c>
      <c r="F33" s="11">
        <v>60</v>
      </c>
      <c r="G33" s="12"/>
      <c r="H33" s="10"/>
      <c r="I33" s="10"/>
      <c r="J33" s="25"/>
      <c r="K33" s="26" t="s">
        <v>129</v>
      </c>
      <c r="L33" s="1">
        <f t="shared" si="0"/>
        <v>60</v>
      </c>
      <c r="M33" s="1">
        <v>43.75</v>
      </c>
      <c r="P33" s="27">
        <v>154.43</v>
      </c>
      <c r="Q33" s="1">
        <f t="shared" si="1"/>
        <v>9265.8</v>
      </c>
      <c r="R33" s="1">
        <f t="shared" si="2"/>
        <v>47.158125</v>
      </c>
      <c r="S33" s="1">
        <f t="shared" si="3"/>
        <v>22.08043125</v>
      </c>
      <c r="T33" s="1">
        <f t="shared" si="4"/>
        <v>5.348371125</v>
      </c>
      <c r="U33" s="1">
        <f t="shared" si="5"/>
        <v>272.766927375</v>
      </c>
      <c r="V33" s="1">
        <f t="shared" si="6"/>
        <v>1324.825875</v>
      </c>
      <c r="W33" s="1">
        <f t="shared" si="7"/>
        <v>320.9022675</v>
      </c>
    </row>
    <row r="34" ht="25" customHeight="1" spans="1:23">
      <c r="A34" s="7">
        <v>32</v>
      </c>
      <c r="B34" s="8" t="s">
        <v>130</v>
      </c>
      <c r="C34" s="9" t="s">
        <v>131</v>
      </c>
      <c r="D34" s="10"/>
      <c r="E34" s="8" t="s">
        <v>125</v>
      </c>
      <c r="F34" s="11">
        <v>6</v>
      </c>
      <c r="G34" s="12"/>
      <c r="H34" s="10"/>
      <c r="I34" s="10"/>
      <c r="J34" s="25"/>
      <c r="K34" s="26" t="s">
        <v>132</v>
      </c>
      <c r="L34" s="1">
        <f t="shared" si="0"/>
        <v>6</v>
      </c>
      <c r="M34" s="1">
        <v>43.75</v>
      </c>
      <c r="P34" s="27">
        <v>154.43</v>
      </c>
      <c r="Q34" s="1">
        <f t="shared" si="1"/>
        <v>926.58</v>
      </c>
      <c r="R34" s="1">
        <f t="shared" si="2"/>
        <v>47.158125</v>
      </c>
      <c r="S34" s="1">
        <f t="shared" si="3"/>
        <v>22.08043125</v>
      </c>
      <c r="T34" s="1">
        <f t="shared" si="4"/>
        <v>5.348371125</v>
      </c>
      <c r="U34" s="1">
        <f t="shared" si="5"/>
        <v>272.766927375</v>
      </c>
      <c r="V34" s="1">
        <f t="shared" si="6"/>
        <v>132.4825875</v>
      </c>
      <c r="W34" s="1">
        <f t="shared" si="7"/>
        <v>32.09022675</v>
      </c>
    </row>
    <row r="35" ht="25" customHeight="1" spans="1:23">
      <c r="A35" s="7">
        <v>33</v>
      </c>
      <c r="B35" s="8" t="s">
        <v>133</v>
      </c>
      <c r="C35" s="9" t="s">
        <v>134</v>
      </c>
      <c r="D35" s="10"/>
      <c r="E35" s="8" t="s">
        <v>109</v>
      </c>
      <c r="F35" s="11">
        <v>1.2</v>
      </c>
      <c r="G35" s="12"/>
      <c r="H35" s="10"/>
      <c r="I35" s="10"/>
      <c r="J35" s="25"/>
      <c r="K35" s="26" t="s">
        <v>135</v>
      </c>
      <c r="L35" s="1">
        <f t="shared" si="0"/>
        <v>1.2</v>
      </c>
      <c r="M35" s="1">
        <v>160.416666666667</v>
      </c>
      <c r="P35" s="27">
        <v>679.75</v>
      </c>
      <c r="Q35" s="1">
        <f t="shared" si="1"/>
        <v>815.7</v>
      </c>
      <c r="R35" s="1">
        <f t="shared" si="2"/>
        <v>172.913125</v>
      </c>
      <c r="S35" s="1">
        <f t="shared" si="3"/>
        <v>91.1771812500001</v>
      </c>
      <c r="T35" s="1">
        <f t="shared" si="4"/>
        <v>22.0851394583333</v>
      </c>
      <c r="U35" s="1">
        <f t="shared" si="5"/>
        <v>1126.342112375</v>
      </c>
      <c r="V35" s="1">
        <f t="shared" si="6"/>
        <v>109.4126175</v>
      </c>
      <c r="W35" s="1">
        <f t="shared" si="7"/>
        <v>26.50216735</v>
      </c>
    </row>
    <row r="36" ht="15" customHeight="1"/>
  </sheetData>
  <autoFilter ref="A3:I35">
    <extLst/>
  </autoFilter>
  <mergeCells count="3">
    <mergeCell ref="A1:I1"/>
    <mergeCell ref="A2:I2"/>
    <mergeCell ref="M2:R2"/>
  </mergeCells>
  <pageMargins left="0.7" right="0.7" top="0.75" bottom="0.75" header="0.3" footer="0.3"/>
  <pageSetup paperSize="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E22" sqref="E22"/>
    </sheetView>
  </sheetViews>
  <sheetFormatPr defaultColWidth="9" defaultRowHeight="12.7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Table 1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小C</cp:lastModifiedBy>
  <dcterms:created xsi:type="dcterms:W3CDTF">2022-04-28T04:35:00Z</dcterms:created>
  <dcterms:modified xsi:type="dcterms:W3CDTF">2023-06-28T08:26:17Z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49018C275D37455EB92CDE001D02A8B8</vt:lpwstr>
  </property>
  <property fmtid="{D5CDD505-2E9C-101B-9397-08002B2CF9AE}" pid="3" name="KSOProductBuildVer">
    <vt:lpwstr>2052-11.1.0.14309</vt:lpwstr>
  </property>
  <property fmtid="{D5CDD505-2E9C-101B-9397-08002B2CF9AE}" pid="4" name="KSOReadingLayout">
    <vt:bool>true</vt:bool>
  </property>
</Properties>
</file>