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564"/>
  </bookViews>
  <sheets>
    <sheet name="Table 1" sheetId="1" r:id="rId1"/>
  </sheets>
  <definedNames>
    <definedName name="_xlnm._FilterDatabase" localSheetId="0" hidden="1">'Table 1'!$A$3:$I$25</definedName>
  </definedNames>
  <calcPr calcId="144525"/>
</workbook>
</file>

<file path=xl/sharedStrings.xml><?xml version="1.0" encoding="utf-8"?>
<sst xmlns="http://schemas.openxmlformats.org/spreadsheetml/2006/main" count="133" uniqueCount="107">
  <si>
    <t>分部分项工程量清单与计价表</t>
  </si>
  <si>
    <t>单位(专业)工程名称:压赛堰社区更新改造项目（三期）-乌隘村通信线路整治项目</t>
  </si>
  <si>
    <t>综合单价</t>
  </si>
  <si>
    <t>序号</t>
  </si>
  <si>
    <t>项目编码</t>
  </si>
  <si>
    <t>项目名称</t>
  </si>
  <si>
    <t>项目特征</t>
  </si>
  <si>
    <t>计量单位</t>
  </si>
  <si>
    <t>工程量</t>
  </si>
  <si>
    <t>综合单价(元)</t>
  </si>
  <si>
    <t>合价(元)</t>
  </si>
  <si>
    <t>备注</t>
  </si>
  <si>
    <t>人工费</t>
  </si>
  <si>
    <t>机械费</t>
  </si>
  <si>
    <t>仪表费</t>
  </si>
  <si>
    <t>材料费</t>
  </si>
  <si>
    <t>材料总价</t>
  </si>
  <si>
    <t>规费及其他费</t>
  </si>
  <si>
    <t>税费</t>
  </si>
  <si>
    <t>安全生产费</t>
  </si>
  <si>
    <t>TXL1-002</t>
  </si>
  <si>
    <t>地上测量服务</t>
  </si>
  <si>
    <t>核对图纸，定位放线，做标记</t>
  </si>
  <si>
    <t>百米</t>
  </si>
  <si>
    <t>光(电)缆工程施工测量 架空</t>
  </si>
  <si>
    <t>TXL1-003</t>
  </si>
  <si>
    <t>地下测量服务</t>
  </si>
  <si>
    <t>割缝，破100厚混凝土路面，废料装车外运至弃置点</t>
  </si>
  <si>
    <t>光(电)缆工程施工测量 管道</t>
  </si>
  <si>
    <t>TXL1-006</t>
  </si>
  <si>
    <t>无源材料检验服务</t>
  </si>
  <si>
    <t>割缝，破150厚混凝土路面，废料装车外运至弃置点</t>
  </si>
  <si>
    <t>芯盘</t>
  </si>
  <si>
    <t>单盘检验 光缆</t>
  </si>
  <si>
    <t>TXL3-192</t>
  </si>
  <si>
    <t>大型杆件清理入库服务</t>
  </si>
  <si>
    <t>破水泥花砖路面，废料装车外运至弃置点</t>
  </si>
  <si>
    <t>千米条</t>
  </si>
  <si>
    <t>挂钩法拆除(不需入库)架空光缆 丘陵、城区、水田 36芯以下 (工日×0.4)</t>
  </si>
  <si>
    <t>TXL3-193</t>
  </si>
  <si>
    <t>中型杆件清理入库服务</t>
  </si>
  <si>
    <t>沟槽及人手孔坑等综合考虑</t>
  </si>
  <si>
    <t>挂钩法拆除(不需入库)架空光缆 丘陵、城区、水田 72芯以下 (工日×0.4)</t>
  </si>
  <si>
    <t>TXL4-011.2</t>
  </si>
  <si>
    <t>管道光缆 6芯</t>
  </si>
  <si>
    <t>敷设管道光缆 6芯</t>
  </si>
  <si>
    <t>TXL4-011.4</t>
  </si>
  <si>
    <t>管道光缆 12芯</t>
  </si>
  <si>
    <t>敷设管道光缆 12芯</t>
  </si>
  <si>
    <t>TXL4-012</t>
  </si>
  <si>
    <t>材料回收服务1</t>
  </si>
  <si>
    <t>原土回填</t>
  </si>
  <si>
    <t>拆除(不需入库)管道光缆 24芯以下 (工日×0.4)</t>
  </si>
  <si>
    <t>TXL4-012.2</t>
  </si>
  <si>
    <t>管道光缆 24芯</t>
  </si>
  <si>
    <t>余土装车外运弃置点</t>
  </si>
  <si>
    <t>敷设管道光缆 24芯</t>
  </si>
  <si>
    <t>TXL4-013</t>
  </si>
  <si>
    <t>材料回收服务2</t>
  </si>
  <si>
    <t>混凝土基础</t>
  </si>
  <si>
    <t>拆除(不需入库)管道光缆 48芯以下 (工日×0.4)</t>
  </si>
  <si>
    <t>TXL4-013.3</t>
  </si>
  <si>
    <t>管道光缆 48芯</t>
  </si>
  <si>
    <t>划线定位、固定、管头套接等</t>
  </si>
  <si>
    <t>敷设管道光缆 48芯</t>
  </si>
  <si>
    <t>TXL4-050</t>
  </si>
  <si>
    <t>引上光缆</t>
  </si>
  <si>
    <t>条</t>
  </si>
  <si>
    <t>穿放引上光缆</t>
  </si>
  <si>
    <t>TXL4-054</t>
  </si>
  <si>
    <t>材料回收服务3</t>
  </si>
  <si>
    <t>百米条</t>
  </si>
  <si>
    <t>拆除(不需入库)钉固式墙壁光缆 (工日×0.4)</t>
  </si>
  <si>
    <t>TXL6-008</t>
  </si>
  <si>
    <t>接续系统服务1</t>
  </si>
  <si>
    <t>支模、混凝土制作、浇筑、振捣等</t>
  </si>
  <si>
    <t>头</t>
  </si>
  <si>
    <t>光缆接续 12芯以下</t>
  </si>
  <si>
    <t>TXL6-009</t>
  </si>
  <si>
    <t>接续系统服务2</t>
  </si>
  <si>
    <t>井坑定位、砖砌、抹面、窗口制作、支架安装、上覆盖制作等</t>
  </si>
  <si>
    <t>光缆接续 24芯以下</t>
  </si>
  <si>
    <t>TXL6-011</t>
  </si>
  <si>
    <t>接续系统服务3</t>
  </si>
  <si>
    <t>开窗、抹面等</t>
  </si>
  <si>
    <t>光缆接续 48芯以下</t>
  </si>
  <si>
    <t>TXL6-102</t>
  </si>
  <si>
    <t>用户光缆测试 6芯以下</t>
  </si>
  <si>
    <t>开挖墙洞</t>
  </si>
  <si>
    <t>段</t>
  </si>
  <si>
    <t>TXL6-103</t>
  </si>
  <si>
    <t>用户光缆测试 12芯以下</t>
  </si>
  <si>
    <t>地下定向钻孔敷管 工作孔径Φ240毫米以内 每处30m以内</t>
  </si>
  <si>
    <t>TXL6-104</t>
  </si>
  <si>
    <t>用户光缆测试 24芯以下</t>
  </si>
  <si>
    <t>地下定向钻孔敷管 工作孔径Φ240毫米以内 每增加10m</t>
  </si>
  <si>
    <t>TXL6-106</t>
  </si>
  <si>
    <t>用户光缆测试 48芯以下</t>
  </si>
  <si>
    <t>地下定向钻孔敷管 工作孔径Φ360毫米以内 每处30m以内</t>
  </si>
  <si>
    <t>TXL3-001.3</t>
  </si>
  <si>
    <t>地下定向钻孔敷管 工作孔径Φ360毫米以内 每增加10m</t>
  </si>
  <si>
    <t>根</t>
  </si>
  <si>
    <t>拆除(不需入库)9米水泥杆 综合土 (工日×0.3)</t>
  </si>
  <si>
    <t>TXL3-168</t>
  </si>
  <si>
    <t>吊线设施服务</t>
  </si>
  <si>
    <t>画线定位、打孔固定，安装钢管等</t>
  </si>
  <si>
    <t xml:space="preserve">水泥杆架设7/2.2吊线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</si>
</sst>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30">
    <font>
      <sz val="10"/>
      <color rgb="FF000000"/>
      <name val="Times New Roman"/>
      <charset val="204"/>
    </font>
    <font>
      <b/>
      <sz val="18"/>
      <name val="宋体"/>
      <charset val="134"/>
    </font>
    <font>
      <sz val="18"/>
      <color rgb="FF00000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2"/>
      <name val="宋体"/>
      <charset val="134"/>
    </font>
    <font>
      <sz val="10"/>
      <color rgb="FFFF0000"/>
      <name val="Times New Roman"/>
      <charset val="134"/>
    </font>
    <font>
      <sz val="10"/>
      <color rgb="FF000000"/>
      <name val="宋体"/>
      <charset val="20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0" borderId="5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24" fillId="14" borderId="4" applyNumberFormat="0" applyAlignment="0" applyProtection="0">
      <alignment vertical="center"/>
    </xf>
    <xf numFmtId="0" fontId="25" fillId="15" borderId="9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30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0" fillId="4" borderId="0" xfId="0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/>
    </xf>
    <xf numFmtId="176" fontId="3" fillId="0" borderId="3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26"/>
  <sheetViews>
    <sheetView tabSelected="1" zoomScale="115" zoomScaleNormal="115" topLeftCell="A16" workbookViewId="0">
      <selection activeCell="AB5" sqref="AB5"/>
    </sheetView>
  </sheetViews>
  <sheetFormatPr defaultColWidth="9" defaultRowHeight="13.2"/>
  <cols>
    <col min="1" max="1" width="5.7962962962963" style="1" customWidth="1"/>
    <col min="2" max="2" width="9.7037037037037" style="1" customWidth="1"/>
    <col min="3" max="3" width="60.4259259259259" style="1" customWidth="1"/>
    <col min="4" max="4" width="23.2962962962963" style="1" hidden="1" customWidth="1"/>
    <col min="5" max="5" width="12.3981481481481" style="1" customWidth="1"/>
    <col min="6" max="6" width="9.71296296296296" style="1" customWidth="1"/>
    <col min="7" max="7" width="11.4259259259259" style="1" customWidth="1"/>
    <col min="8" max="8" width="13.5740740740741" style="1" customWidth="1"/>
    <col min="9" max="9" width="8.10185185185185" style="1" customWidth="1"/>
    <col min="10" max="10" width="8.10185185185185" style="1" hidden="1" customWidth="1" outlineLevel="1"/>
    <col min="11" max="11" width="42.7962962962963" style="2" hidden="1" customWidth="1" outlineLevel="1"/>
    <col min="12" max="12" width="9" style="1" hidden="1" outlineLevel="1"/>
    <col min="13" max="13" width="13" style="1" hidden="1" outlineLevel="1"/>
    <col min="14" max="14" width="9" style="1" hidden="1" outlineLevel="1"/>
    <col min="15" max="15" width="13" style="1" hidden="1" outlineLevel="1"/>
    <col min="16" max="16" width="9" style="1" hidden="1" outlineLevel="1"/>
    <col min="17" max="25" width="13" style="1" hidden="1" outlineLevel="1"/>
    <col min="26" max="26" width="9" style="1" collapsed="1"/>
    <col min="27" max="16384" width="9" style="1"/>
  </cols>
  <sheetData>
    <row r="1" ht="36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15"/>
      <c r="K1" s="16"/>
    </row>
    <row r="2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17"/>
      <c r="K2" s="18"/>
      <c r="M2" s="19" t="s">
        <v>2</v>
      </c>
      <c r="N2" s="20"/>
      <c r="O2" s="20"/>
      <c r="P2" s="20"/>
      <c r="Q2" s="20"/>
      <c r="R2" s="20"/>
    </row>
    <row r="3" spans="1:23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17"/>
      <c r="K3" s="18"/>
      <c r="M3" s="19" t="s">
        <v>12</v>
      </c>
      <c r="N3" s="19" t="s">
        <v>13</v>
      </c>
      <c r="O3" s="19" t="s">
        <v>14</v>
      </c>
      <c r="P3" s="19" t="s">
        <v>15</v>
      </c>
      <c r="Q3" s="19" t="s">
        <v>16</v>
      </c>
      <c r="R3" s="19" t="s">
        <v>17</v>
      </c>
      <c r="S3" s="28" t="s">
        <v>18</v>
      </c>
      <c r="T3" s="28" t="s">
        <v>19</v>
      </c>
      <c r="U3" s="28" t="s">
        <v>2</v>
      </c>
      <c r="V3" s="29" t="s">
        <v>18</v>
      </c>
      <c r="W3" s="29" t="s">
        <v>19</v>
      </c>
    </row>
    <row r="4" ht="25" customHeight="1" spans="1:25">
      <c r="A4" s="7">
        <v>1</v>
      </c>
      <c r="B4" s="8" t="s">
        <v>20</v>
      </c>
      <c r="C4" s="9" t="s">
        <v>21</v>
      </c>
      <c r="D4" s="10" t="s">
        <v>22</v>
      </c>
      <c r="E4" s="8" t="s">
        <v>23</v>
      </c>
      <c r="F4" s="11">
        <v>8.14</v>
      </c>
      <c r="G4" s="12"/>
      <c r="H4" s="10"/>
      <c r="I4" s="10"/>
      <c r="J4" s="21"/>
      <c r="K4" s="8" t="s">
        <v>24</v>
      </c>
      <c r="L4" s="11">
        <v>8.14</v>
      </c>
      <c r="M4" s="1">
        <v>59.7223587223587</v>
      </c>
      <c r="N4" s="22"/>
      <c r="Q4" s="1">
        <f>L4*P4</f>
        <v>0</v>
      </c>
      <c r="R4" s="1">
        <f t="shared" ref="R4:R25" si="0">M4*1.1139</f>
        <v>66.5247353808354</v>
      </c>
      <c r="S4" s="1">
        <f t="shared" ref="S4:S25" si="1">(M4+N4+O4+R4+P4)*0.09</f>
        <v>11.3622384692875</v>
      </c>
      <c r="T4" s="1">
        <f t="shared" ref="T4:T25" si="2">(M4+N4+O4+P4+R4+S4)*0.02</f>
        <v>2.75218665144963</v>
      </c>
      <c r="U4" s="1">
        <f t="shared" ref="U4:U25" si="3">M4+N4+O4+P4+R4+S4+T4</f>
        <v>140.361519223931</v>
      </c>
      <c r="V4" s="1">
        <f>L4*S4</f>
        <v>92.48862114</v>
      </c>
      <c r="W4" s="1">
        <f>L4*T4</f>
        <v>22.4027993428</v>
      </c>
      <c r="X4" s="1">
        <f t="shared" ref="X4:X25" si="4">L4*M4</f>
        <v>486.14</v>
      </c>
      <c r="Y4" s="1">
        <f t="shared" ref="Y4:Y25" si="5">L4*R4</f>
        <v>541.511346</v>
      </c>
    </row>
    <row r="5" ht="25" customHeight="1" spans="1:25">
      <c r="A5" s="7">
        <v>2</v>
      </c>
      <c r="B5" s="8" t="s">
        <v>25</v>
      </c>
      <c r="C5" s="9" t="s">
        <v>26</v>
      </c>
      <c r="D5" s="10" t="s">
        <v>27</v>
      </c>
      <c r="E5" s="8" t="s">
        <v>23</v>
      </c>
      <c r="F5" s="11">
        <v>5.23</v>
      </c>
      <c r="G5" s="12"/>
      <c r="H5" s="10"/>
      <c r="I5" s="10"/>
      <c r="J5" s="21"/>
      <c r="K5" s="8" t="s">
        <v>28</v>
      </c>
      <c r="L5" s="11">
        <v>5.23</v>
      </c>
      <c r="M5" s="1">
        <v>45.3709369024857</v>
      </c>
      <c r="P5" s="2"/>
      <c r="Q5" s="1">
        <f>L5*P5</f>
        <v>0</v>
      </c>
      <c r="R5" s="1">
        <f t="shared" si="0"/>
        <v>50.5386866156788</v>
      </c>
      <c r="S5" s="1">
        <f t="shared" si="1"/>
        <v>8.63186611663481</v>
      </c>
      <c r="T5" s="1">
        <f t="shared" si="2"/>
        <v>2.09082979269599</v>
      </c>
      <c r="U5" s="1">
        <f t="shared" si="3"/>
        <v>106.632319427495</v>
      </c>
      <c r="V5" s="1">
        <f>L5*S5</f>
        <v>45.14465979</v>
      </c>
      <c r="W5" s="1">
        <f>L5*T5</f>
        <v>10.9350398158</v>
      </c>
      <c r="X5" s="1">
        <f t="shared" si="4"/>
        <v>237.29</v>
      </c>
      <c r="Y5" s="1">
        <f t="shared" si="5"/>
        <v>264.317331</v>
      </c>
    </row>
    <row r="6" ht="25" customHeight="1" spans="1:25">
      <c r="A6" s="7">
        <v>3</v>
      </c>
      <c r="B6" s="8" t="s">
        <v>29</v>
      </c>
      <c r="C6" s="8" t="s">
        <v>30</v>
      </c>
      <c r="D6" s="10" t="s">
        <v>31</v>
      </c>
      <c r="E6" s="8" t="s">
        <v>32</v>
      </c>
      <c r="F6" s="11">
        <v>0</v>
      </c>
      <c r="G6" s="12"/>
      <c r="H6" s="10"/>
      <c r="I6" s="10"/>
      <c r="J6" s="21"/>
      <c r="K6" s="8" t="s">
        <v>33</v>
      </c>
      <c r="L6" s="11">
        <v>0</v>
      </c>
      <c r="M6" s="1">
        <v>0</v>
      </c>
      <c r="Q6" s="1">
        <f>L6*P6</f>
        <v>0</v>
      </c>
      <c r="R6" s="1">
        <f t="shared" si="0"/>
        <v>0</v>
      </c>
      <c r="S6" s="1">
        <f t="shared" si="1"/>
        <v>0</v>
      </c>
      <c r="T6" s="1">
        <f t="shared" si="2"/>
        <v>0</v>
      </c>
      <c r="U6" s="1">
        <f t="shared" si="3"/>
        <v>0</v>
      </c>
      <c r="V6" s="1">
        <f>L6*S6</f>
        <v>0</v>
      </c>
      <c r="W6" s="1">
        <f>L6*T6</f>
        <v>0</v>
      </c>
      <c r="X6" s="1">
        <f t="shared" si="4"/>
        <v>0</v>
      </c>
      <c r="Y6" s="1">
        <f t="shared" si="5"/>
        <v>0</v>
      </c>
    </row>
    <row r="7" ht="25" customHeight="1" spans="1:25">
      <c r="A7" s="7">
        <v>4</v>
      </c>
      <c r="B7" s="8" t="s">
        <v>34</v>
      </c>
      <c r="C7" s="9" t="s">
        <v>35</v>
      </c>
      <c r="D7" s="10" t="s">
        <v>36</v>
      </c>
      <c r="E7" s="8" t="s">
        <v>37</v>
      </c>
      <c r="F7" s="11">
        <v>3.342</v>
      </c>
      <c r="G7" s="12"/>
      <c r="H7" s="10"/>
      <c r="I7" s="10"/>
      <c r="J7" s="21"/>
      <c r="K7" s="8" t="s">
        <v>38</v>
      </c>
      <c r="L7" s="11">
        <v>3.342</v>
      </c>
      <c r="M7" s="1">
        <v>563.067025733094</v>
      </c>
      <c r="Q7" s="1">
        <f>L7*P7</f>
        <v>0</v>
      </c>
      <c r="R7" s="1">
        <f t="shared" si="0"/>
        <v>627.200359964093</v>
      </c>
      <c r="S7" s="1">
        <f t="shared" si="1"/>
        <v>107.124064712747</v>
      </c>
      <c r="T7" s="1">
        <f t="shared" si="2"/>
        <v>25.9478290081987</v>
      </c>
      <c r="U7" s="1">
        <f t="shared" si="3"/>
        <v>1323.33927941813</v>
      </c>
      <c r="V7" s="1">
        <f>L7*S7</f>
        <v>358.00862427</v>
      </c>
      <c r="W7" s="1">
        <f>L7*T7</f>
        <v>86.7176445454</v>
      </c>
      <c r="X7" s="1">
        <f t="shared" si="4"/>
        <v>1881.77</v>
      </c>
      <c r="Y7" s="1">
        <f t="shared" si="5"/>
        <v>2096.103603</v>
      </c>
    </row>
    <row r="8" ht="25" customHeight="1" spans="1:25">
      <c r="A8" s="7">
        <v>5</v>
      </c>
      <c r="B8" s="8" t="s">
        <v>39</v>
      </c>
      <c r="C8" s="9" t="s">
        <v>40</v>
      </c>
      <c r="D8" s="10" t="s">
        <v>41</v>
      </c>
      <c r="E8" s="8" t="s">
        <v>37</v>
      </c>
      <c r="F8" s="11">
        <v>1.982</v>
      </c>
      <c r="G8" s="12"/>
      <c r="H8" s="10"/>
      <c r="I8" s="10"/>
      <c r="J8" s="21"/>
      <c r="K8" s="8" t="s">
        <v>42</v>
      </c>
      <c r="L8" s="11">
        <v>1.982</v>
      </c>
      <c r="M8" s="1">
        <v>642.865792129163</v>
      </c>
      <c r="Q8" s="1">
        <f>L8*P8</f>
        <v>0</v>
      </c>
      <c r="R8" s="1">
        <f t="shared" si="0"/>
        <v>716.088205852675</v>
      </c>
      <c r="S8" s="1">
        <f t="shared" si="1"/>
        <v>122.305859818365</v>
      </c>
      <c r="T8" s="1">
        <f t="shared" si="2"/>
        <v>29.6251971560041</v>
      </c>
      <c r="U8" s="1">
        <f t="shared" si="3"/>
        <v>1510.88505495621</v>
      </c>
      <c r="V8" s="1">
        <f>L8*S8</f>
        <v>242.41021416</v>
      </c>
      <c r="W8" s="1">
        <f>L8*T8</f>
        <v>58.7171407632</v>
      </c>
      <c r="X8" s="1">
        <f t="shared" si="4"/>
        <v>1274.16</v>
      </c>
      <c r="Y8" s="1">
        <f t="shared" si="5"/>
        <v>1419.286824</v>
      </c>
    </row>
    <row r="9" ht="25" customHeight="1" spans="1:25">
      <c r="A9" s="7">
        <v>7</v>
      </c>
      <c r="B9" s="8" t="s">
        <v>43</v>
      </c>
      <c r="C9" s="8" t="s">
        <v>44</v>
      </c>
      <c r="D9" s="10" t="s">
        <v>41</v>
      </c>
      <c r="E9" s="8" t="s">
        <v>37</v>
      </c>
      <c r="F9" s="11">
        <v>0.518</v>
      </c>
      <c r="G9" s="12"/>
      <c r="H9" s="10"/>
      <c r="I9" s="10"/>
      <c r="J9" s="21"/>
      <c r="K9" s="8" t="s">
        <v>45</v>
      </c>
      <c r="L9" s="11">
        <v>0.518</v>
      </c>
      <c r="M9" s="1">
        <v>1294.92277992278</v>
      </c>
      <c r="N9" s="22"/>
      <c r="O9" s="1">
        <v>29.297253634895</v>
      </c>
      <c r="P9" s="1">
        <v>2845</v>
      </c>
      <c r="Q9" s="1">
        <f t="shared" ref="Q9:Q35" si="6">L9*P9</f>
        <v>1473.71</v>
      </c>
      <c r="R9" s="1">
        <f t="shared" si="0"/>
        <v>1442.41448455598</v>
      </c>
      <c r="S9" s="1">
        <f t="shared" si="1"/>
        <v>505.047106630229</v>
      </c>
      <c r="T9" s="1">
        <f t="shared" si="2"/>
        <v>122.333632494878</v>
      </c>
      <c r="U9" s="1">
        <f t="shared" si="3"/>
        <v>6239.01525723877</v>
      </c>
      <c r="V9" s="1">
        <f t="shared" ref="V9:V35" si="7">L9*S9</f>
        <v>261.614401234459</v>
      </c>
      <c r="W9" s="1">
        <f t="shared" ref="W9:W35" si="8">L9*T9</f>
        <v>63.3688216323467</v>
      </c>
      <c r="X9" s="1">
        <f t="shared" si="4"/>
        <v>670.77</v>
      </c>
      <c r="Y9" s="1">
        <f t="shared" si="5"/>
        <v>747.170703</v>
      </c>
    </row>
    <row r="10" ht="25" customHeight="1" spans="1:25">
      <c r="A10" s="7">
        <v>8</v>
      </c>
      <c r="B10" s="8" t="s">
        <v>46</v>
      </c>
      <c r="C10" s="8" t="s">
        <v>47</v>
      </c>
      <c r="D10" s="10" t="s">
        <v>41</v>
      </c>
      <c r="E10" s="8" t="s">
        <v>37</v>
      </c>
      <c r="F10" s="11">
        <v>1.238</v>
      </c>
      <c r="G10" s="12"/>
      <c r="H10" s="10"/>
      <c r="I10" s="10"/>
      <c r="J10" s="21"/>
      <c r="K10" s="8" t="s">
        <v>48</v>
      </c>
      <c r="L10" s="11">
        <v>1.238</v>
      </c>
      <c r="M10" s="1">
        <v>1294.24878836834</v>
      </c>
      <c r="O10" s="1">
        <v>29.297253634895</v>
      </c>
      <c r="P10" s="1">
        <v>3491</v>
      </c>
      <c r="Q10" s="1">
        <f t="shared" si="6"/>
        <v>4321.858</v>
      </c>
      <c r="R10" s="1">
        <f t="shared" si="0"/>
        <v>1441.66372536349</v>
      </c>
      <c r="S10" s="1">
        <f t="shared" si="1"/>
        <v>563.058879063006</v>
      </c>
      <c r="T10" s="1">
        <f t="shared" si="2"/>
        <v>136.385372928595</v>
      </c>
      <c r="U10" s="1">
        <f t="shared" si="3"/>
        <v>6955.65401935833</v>
      </c>
      <c r="V10" s="1">
        <f t="shared" si="7"/>
        <v>697.066892280001</v>
      </c>
      <c r="W10" s="1">
        <f t="shared" si="8"/>
        <v>168.8450916856</v>
      </c>
      <c r="X10" s="1">
        <f t="shared" si="4"/>
        <v>1602.28</v>
      </c>
      <c r="Y10" s="1">
        <f t="shared" si="5"/>
        <v>1784.77969200001</v>
      </c>
    </row>
    <row r="11" ht="25" customHeight="1" spans="1:25">
      <c r="A11" s="7">
        <v>9</v>
      </c>
      <c r="B11" s="8" t="s">
        <v>49</v>
      </c>
      <c r="C11" s="8" t="s">
        <v>50</v>
      </c>
      <c r="D11" s="10" t="s">
        <v>51</v>
      </c>
      <c r="E11" s="8" t="s">
        <v>37</v>
      </c>
      <c r="F11" s="11">
        <v>0.992</v>
      </c>
      <c r="G11" s="12"/>
      <c r="H11" s="10"/>
      <c r="I11" s="10"/>
      <c r="J11" s="21"/>
      <c r="K11" s="8" t="s">
        <v>52</v>
      </c>
      <c r="L11" s="11">
        <v>0.992</v>
      </c>
      <c r="M11" s="1">
        <v>630.574596774194</v>
      </c>
      <c r="O11" s="1">
        <v>70.3</v>
      </c>
      <c r="Q11" s="1">
        <f t="shared" si="6"/>
        <v>0</v>
      </c>
      <c r="R11" s="1">
        <f t="shared" si="0"/>
        <v>702.397043346775</v>
      </c>
      <c r="S11" s="1">
        <f t="shared" si="1"/>
        <v>126.294447610887</v>
      </c>
      <c r="T11" s="1">
        <f t="shared" si="2"/>
        <v>30.5913217546371</v>
      </c>
      <c r="U11" s="1">
        <f t="shared" si="3"/>
        <v>1560.15740948649</v>
      </c>
      <c r="V11" s="1">
        <f t="shared" si="7"/>
        <v>125.28409203</v>
      </c>
      <c r="W11" s="1">
        <f t="shared" si="8"/>
        <v>30.3465911806</v>
      </c>
      <c r="X11" s="1">
        <f t="shared" si="4"/>
        <v>625.53</v>
      </c>
      <c r="Y11" s="1">
        <f t="shared" si="5"/>
        <v>696.777867</v>
      </c>
    </row>
    <row r="12" ht="25" customHeight="1" spans="1:25">
      <c r="A12" s="7">
        <v>10</v>
      </c>
      <c r="B12" s="8" t="s">
        <v>53</v>
      </c>
      <c r="C12" s="8" t="s">
        <v>54</v>
      </c>
      <c r="D12" s="10" t="s">
        <v>55</v>
      </c>
      <c r="E12" s="8" t="s">
        <v>37</v>
      </c>
      <c r="F12" s="11">
        <v>3.013</v>
      </c>
      <c r="G12" s="12"/>
      <c r="H12" s="10"/>
      <c r="I12" s="10"/>
      <c r="J12" s="21"/>
      <c r="K12" s="8" t="s">
        <v>56</v>
      </c>
      <c r="L12" s="11">
        <v>3.013</v>
      </c>
      <c r="M12" s="1">
        <v>1576.54497178891</v>
      </c>
      <c r="O12" s="1">
        <v>70.21</v>
      </c>
      <c r="P12" s="1">
        <v>4815</v>
      </c>
      <c r="Q12" s="1">
        <f t="shared" si="6"/>
        <v>14507.595</v>
      </c>
      <c r="R12" s="1">
        <f t="shared" si="0"/>
        <v>1756.11344407567</v>
      </c>
      <c r="S12" s="1">
        <f t="shared" si="1"/>
        <v>739.608157427812</v>
      </c>
      <c r="T12" s="1">
        <f t="shared" si="2"/>
        <v>179.149531465848</v>
      </c>
      <c r="U12" s="1">
        <f t="shared" si="3"/>
        <v>9136.62610475824</v>
      </c>
      <c r="V12" s="1">
        <f t="shared" si="7"/>
        <v>2228.43937833</v>
      </c>
      <c r="W12" s="1">
        <f t="shared" si="8"/>
        <v>539.777538306599</v>
      </c>
      <c r="X12" s="1">
        <f t="shared" si="4"/>
        <v>4750.12999999999</v>
      </c>
      <c r="Y12" s="1">
        <f t="shared" si="5"/>
        <v>5291.16980699998</v>
      </c>
    </row>
    <row r="13" ht="25" customHeight="1" spans="1:25">
      <c r="A13" s="7">
        <v>11</v>
      </c>
      <c r="B13" s="8" t="s">
        <v>57</v>
      </c>
      <c r="C13" s="8" t="s">
        <v>58</v>
      </c>
      <c r="D13" s="13" t="s">
        <v>59</v>
      </c>
      <c r="E13" s="8" t="s">
        <v>37</v>
      </c>
      <c r="F13" s="11">
        <v>0.31</v>
      </c>
      <c r="G13" s="12"/>
      <c r="H13" s="10"/>
      <c r="I13" s="10"/>
      <c r="J13" s="21"/>
      <c r="K13" s="8" t="s">
        <v>60</v>
      </c>
      <c r="L13" s="11">
        <v>0.31</v>
      </c>
      <c r="M13" s="1">
        <v>737.935483870968</v>
      </c>
      <c r="O13" s="1">
        <v>98.13</v>
      </c>
      <c r="Q13" s="1">
        <f t="shared" si="6"/>
        <v>0</v>
      </c>
      <c r="R13" s="1">
        <f t="shared" si="0"/>
        <v>821.986335483871</v>
      </c>
      <c r="S13" s="1">
        <f t="shared" si="1"/>
        <v>149.224663741936</v>
      </c>
      <c r="T13" s="1">
        <f t="shared" si="2"/>
        <v>36.1455296619355</v>
      </c>
      <c r="U13" s="1">
        <f t="shared" si="3"/>
        <v>1843.42201275871</v>
      </c>
      <c r="V13" s="1">
        <f t="shared" si="7"/>
        <v>46.25964576</v>
      </c>
      <c r="W13" s="1">
        <f t="shared" si="8"/>
        <v>11.2051141952</v>
      </c>
      <c r="X13" s="1">
        <f t="shared" si="4"/>
        <v>228.76</v>
      </c>
      <c r="Y13" s="1">
        <f t="shared" si="5"/>
        <v>254.815764</v>
      </c>
    </row>
    <row r="14" ht="25" customHeight="1" spans="1:25">
      <c r="A14" s="7">
        <v>12</v>
      </c>
      <c r="B14" s="8" t="s">
        <v>61</v>
      </c>
      <c r="C14" s="8" t="s">
        <v>62</v>
      </c>
      <c r="D14" s="6" t="s">
        <v>63</v>
      </c>
      <c r="E14" s="8" t="s">
        <v>37</v>
      </c>
      <c r="F14" s="11">
        <v>2.558</v>
      </c>
      <c r="G14" s="12"/>
      <c r="H14" s="10"/>
      <c r="I14" s="10"/>
      <c r="J14" s="21"/>
      <c r="K14" s="8" t="s">
        <v>64</v>
      </c>
      <c r="L14" s="11">
        <v>2.558</v>
      </c>
      <c r="M14" s="1">
        <v>1850.95777951525</v>
      </c>
      <c r="O14" s="1">
        <v>98.25</v>
      </c>
      <c r="P14" s="1">
        <v>8077</v>
      </c>
      <c r="Q14" s="1">
        <f t="shared" si="6"/>
        <v>20660.966</v>
      </c>
      <c r="R14" s="1">
        <f t="shared" si="0"/>
        <v>2061.78187060204</v>
      </c>
      <c r="S14" s="1">
        <f t="shared" si="1"/>
        <v>1087.91906851056</v>
      </c>
      <c r="T14" s="1">
        <f t="shared" si="2"/>
        <v>263.518174372557</v>
      </c>
      <c r="U14" s="1">
        <f t="shared" si="3"/>
        <v>13439.4268930004</v>
      </c>
      <c r="V14" s="1">
        <f t="shared" si="7"/>
        <v>2782.89697725</v>
      </c>
      <c r="W14" s="1">
        <f t="shared" si="8"/>
        <v>674.079490045</v>
      </c>
      <c r="X14" s="1">
        <f t="shared" si="4"/>
        <v>4734.75000000001</v>
      </c>
      <c r="Y14" s="1">
        <f t="shared" si="5"/>
        <v>5274.03802500001</v>
      </c>
    </row>
    <row r="15" ht="25" customHeight="1" spans="1:25">
      <c r="A15" s="7">
        <v>13</v>
      </c>
      <c r="B15" s="8" t="s">
        <v>65</v>
      </c>
      <c r="C15" s="8" t="s">
        <v>66</v>
      </c>
      <c r="D15" s="6" t="s">
        <v>63</v>
      </c>
      <c r="E15" s="8" t="s">
        <v>67</v>
      </c>
      <c r="F15" s="11">
        <v>12</v>
      </c>
      <c r="G15" s="12"/>
      <c r="H15" s="10"/>
      <c r="I15" s="10"/>
      <c r="J15" s="21"/>
      <c r="K15" s="8" t="s">
        <v>68</v>
      </c>
      <c r="L15" s="11">
        <v>12</v>
      </c>
      <c r="M15" s="1">
        <v>91</v>
      </c>
      <c r="Q15" s="1">
        <f t="shared" si="6"/>
        <v>0</v>
      </c>
      <c r="R15" s="1">
        <f t="shared" si="0"/>
        <v>101.3649</v>
      </c>
      <c r="S15" s="1">
        <f t="shared" si="1"/>
        <v>17.312841</v>
      </c>
      <c r="T15" s="1">
        <f t="shared" si="2"/>
        <v>4.19355482</v>
      </c>
      <c r="U15" s="1">
        <f t="shared" si="3"/>
        <v>213.87129582</v>
      </c>
      <c r="V15" s="1">
        <f t="shared" si="7"/>
        <v>207.754092</v>
      </c>
      <c r="W15" s="1">
        <f t="shared" si="8"/>
        <v>50.32265784</v>
      </c>
      <c r="X15" s="1">
        <f t="shared" si="4"/>
        <v>1092</v>
      </c>
      <c r="Y15" s="1">
        <f t="shared" si="5"/>
        <v>1216.3788</v>
      </c>
    </row>
    <row r="16" ht="25" customHeight="1" spans="1:25">
      <c r="A16" s="7">
        <v>14</v>
      </c>
      <c r="B16" s="8" t="s">
        <v>69</v>
      </c>
      <c r="C16" s="8" t="s">
        <v>70</v>
      </c>
      <c r="D16" s="6" t="s">
        <v>63</v>
      </c>
      <c r="E16" s="8" t="s">
        <v>71</v>
      </c>
      <c r="F16" s="11">
        <v>8.52</v>
      </c>
      <c r="G16" s="12"/>
      <c r="H16" s="10"/>
      <c r="I16" s="10"/>
      <c r="J16" s="21"/>
      <c r="K16" s="8" t="s">
        <v>72</v>
      </c>
      <c r="L16" s="11">
        <v>8.52</v>
      </c>
      <c r="M16" s="1">
        <v>123.239436619718</v>
      </c>
      <c r="Q16" s="1">
        <f t="shared" si="6"/>
        <v>0</v>
      </c>
      <c r="R16" s="1">
        <f t="shared" si="0"/>
        <v>137.276408450704</v>
      </c>
      <c r="S16" s="1">
        <f t="shared" si="1"/>
        <v>23.446426056338</v>
      </c>
      <c r="T16" s="1">
        <f t="shared" si="2"/>
        <v>5.6792454225352</v>
      </c>
      <c r="U16" s="1">
        <f t="shared" si="3"/>
        <v>289.641516549295</v>
      </c>
      <c r="V16" s="1">
        <f t="shared" si="7"/>
        <v>199.763549999999</v>
      </c>
      <c r="W16" s="1">
        <f t="shared" si="8"/>
        <v>48.3871709999999</v>
      </c>
      <c r="X16" s="1">
        <f t="shared" si="4"/>
        <v>1050</v>
      </c>
      <c r="Y16" s="1">
        <f t="shared" si="5"/>
        <v>1169.595</v>
      </c>
    </row>
    <row r="17" ht="25" customHeight="1" spans="1:25">
      <c r="A17" s="7">
        <v>15</v>
      </c>
      <c r="B17" s="8" t="s">
        <v>73</v>
      </c>
      <c r="C17" s="8" t="s">
        <v>74</v>
      </c>
      <c r="D17" s="13" t="s">
        <v>75</v>
      </c>
      <c r="E17" s="8" t="s">
        <v>76</v>
      </c>
      <c r="F17" s="11">
        <v>16</v>
      </c>
      <c r="G17" s="12"/>
      <c r="H17" s="10"/>
      <c r="I17" s="10"/>
      <c r="J17" s="21"/>
      <c r="K17" s="8" t="s">
        <v>77</v>
      </c>
      <c r="L17" s="11">
        <v>16</v>
      </c>
      <c r="M17" s="1">
        <v>171</v>
      </c>
      <c r="N17" s="1">
        <v>49</v>
      </c>
      <c r="O17" s="1">
        <v>107.1</v>
      </c>
      <c r="P17" s="23">
        <v>667.87</v>
      </c>
      <c r="Q17" s="1">
        <f t="shared" si="6"/>
        <v>10685.92</v>
      </c>
      <c r="R17" s="1">
        <f t="shared" si="0"/>
        <v>190.4769</v>
      </c>
      <c r="S17" s="1">
        <f t="shared" si="1"/>
        <v>106.690221</v>
      </c>
      <c r="T17" s="1">
        <f t="shared" si="2"/>
        <v>25.84274242</v>
      </c>
      <c r="U17" s="1">
        <f t="shared" si="3"/>
        <v>1317.97986342</v>
      </c>
      <c r="V17" s="1">
        <f t="shared" si="7"/>
        <v>1707.043536</v>
      </c>
      <c r="W17" s="1">
        <f t="shared" si="8"/>
        <v>413.48387872</v>
      </c>
      <c r="X17" s="1">
        <f t="shared" si="4"/>
        <v>2736</v>
      </c>
      <c r="Y17" s="1">
        <f t="shared" si="5"/>
        <v>3047.6304</v>
      </c>
    </row>
    <row r="18" ht="25" customHeight="1" spans="1:25">
      <c r="A18" s="7">
        <v>16</v>
      </c>
      <c r="B18" s="8" t="s">
        <v>78</v>
      </c>
      <c r="C18" s="8" t="s">
        <v>79</v>
      </c>
      <c r="D18" s="13" t="s">
        <v>80</v>
      </c>
      <c r="E18" s="8" t="s">
        <v>76</v>
      </c>
      <c r="F18" s="11">
        <v>20</v>
      </c>
      <c r="G18" s="12"/>
      <c r="H18" s="10"/>
      <c r="I18" s="10"/>
      <c r="J18" s="21"/>
      <c r="K18" s="8" t="s">
        <v>81</v>
      </c>
      <c r="L18" s="11">
        <v>20</v>
      </c>
      <c r="M18" s="1">
        <v>283.86</v>
      </c>
      <c r="N18" s="1">
        <v>73.5</v>
      </c>
      <c r="O18" s="1">
        <v>122.4</v>
      </c>
      <c r="P18" s="24">
        <v>667.87</v>
      </c>
      <c r="Q18" s="1">
        <f t="shared" si="6"/>
        <v>13357.4</v>
      </c>
      <c r="R18" s="1">
        <f t="shared" si="0"/>
        <v>316.191654</v>
      </c>
      <c r="S18" s="1">
        <f t="shared" si="1"/>
        <v>131.74394886</v>
      </c>
      <c r="T18" s="1">
        <f t="shared" si="2"/>
        <v>31.9113120572</v>
      </c>
      <c r="U18" s="1">
        <f t="shared" si="3"/>
        <v>1627.4769149172</v>
      </c>
      <c r="V18" s="1">
        <f t="shared" si="7"/>
        <v>2634.8789772</v>
      </c>
      <c r="W18" s="1">
        <f t="shared" si="8"/>
        <v>638.226241144</v>
      </c>
      <c r="X18" s="1">
        <f t="shared" si="4"/>
        <v>5677.2</v>
      </c>
      <c r="Y18" s="1">
        <f t="shared" si="5"/>
        <v>6323.83308</v>
      </c>
    </row>
    <row r="19" ht="25" customHeight="1" spans="1:25">
      <c r="A19" s="7">
        <v>17</v>
      </c>
      <c r="B19" s="8" t="s">
        <v>82</v>
      </c>
      <c r="C19" s="8" t="s">
        <v>83</v>
      </c>
      <c r="D19" s="14" t="s">
        <v>84</v>
      </c>
      <c r="E19" s="8" t="s">
        <v>76</v>
      </c>
      <c r="F19" s="11">
        <v>18</v>
      </c>
      <c r="G19" s="12"/>
      <c r="H19" s="10"/>
      <c r="I19" s="10"/>
      <c r="J19" s="21"/>
      <c r="K19" s="8" t="s">
        <v>85</v>
      </c>
      <c r="L19" s="11">
        <v>18</v>
      </c>
      <c r="M19" s="1">
        <v>489.06</v>
      </c>
      <c r="N19" s="1">
        <v>139.8</v>
      </c>
      <c r="O19" s="1">
        <v>168.3</v>
      </c>
      <c r="P19" s="23">
        <v>667.87</v>
      </c>
      <c r="Q19" s="1">
        <f t="shared" si="6"/>
        <v>12021.66</v>
      </c>
      <c r="R19" s="1">
        <f t="shared" si="0"/>
        <v>544.763934</v>
      </c>
      <c r="S19" s="1">
        <f t="shared" si="1"/>
        <v>180.88145406</v>
      </c>
      <c r="T19" s="1">
        <f t="shared" si="2"/>
        <v>43.8135077612</v>
      </c>
      <c r="U19" s="1">
        <f t="shared" si="3"/>
        <v>2234.4888958212</v>
      </c>
      <c r="V19" s="1">
        <f t="shared" si="7"/>
        <v>3255.86617308</v>
      </c>
      <c r="W19" s="1">
        <f t="shared" si="8"/>
        <v>788.6431397016</v>
      </c>
      <c r="X19" s="1">
        <f t="shared" si="4"/>
        <v>8803.08</v>
      </c>
      <c r="Y19" s="1">
        <f t="shared" si="5"/>
        <v>9805.750812</v>
      </c>
    </row>
    <row r="20" ht="25" customHeight="1" spans="1:25">
      <c r="A20" s="7">
        <v>18</v>
      </c>
      <c r="B20" s="8" t="s">
        <v>86</v>
      </c>
      <c r="C20" s="8" t="s">
        <v>87</v>
      </c>
      <c r="D20" s="14" t="s">
        <v>88</v>
      </c>
      <c r="E20" s="8" t="s">
        <v>89</v>
      </c>
      <c r="F20" s="11">
        <v>2</v>
      </c>
      <c r="G20" s="12"/>
      <c r="H20" s="10"/>
      <c r="I20" s="10"/>
      <c r="J20" s="25"/>
      <c r="K20" s="8" t="s">
        <v>87</v>
      </c>
      <c r="L20" s="11">
        <v>2</v>
      </c>
      <c r="M20" s="1">
        <v>57</v>
      </c>
      <c r="O20" s="1">
        <v>30.88</v>
      </c>
      <c r="Q20" s="1">
        <f t="shared" si="6"/>
        <v>0</v>
      </c>
      <c r="R20" s="1">
        <f t="shared" si="0"/>
        <v>63.4923</v>
      </c>
      <c r="S20" s="1">
        <f t="shared" si="1"/>
        <v>13.623507</v>
      </c>
      <c r="T20" s="1">
        <f t="shared" si="2"/>
        <v>3.29991614</v>
      </c>
      <c r="U20" s="1">
        <f t="shared" si="3"/>
        <v>168.29572314</v>
      </c>
      <c r="V20" s="1">
        <f t="shared" si="7"/>
        <v>27.247014</v>
      </c>
      <c r="W20" s="1">
        <f t="shared" si="8"/>
        <v>6.59983228</v>
      </c>
      <c r="X20" s="1">
        <f t="shared" si="4"/>
        <v>114</v>
      </c>
      <c r="Y20" s="1">
        <f t="shared" si="5"/>
        <v>126.9846</v>
      </c>
    </row>
    <row r="21" ht="25" customHeight="1" spans="1:25">
      <c r="A21" s="7">
        <v>19</v>
      </c>
      <c r="B21" s="8" t="s">
        <v>90</v>
      </c>
      <c r="C21" s="8" t="s">
        <v>91</v>
      </c>
      <c r="D21" s="13" t="s">
        <v>92</v>
      </c>
      <c r="E21" s="8" t="s">
        <v>89</v>
      </c>
      <c r="F21" s="11">
        <v>6</v>
      </c>
      <c r="G21" s="12"/>
      <c r="H21" s="10"/>
      <c r="I21" s="10"/>
      <c r="J21" s="25"/>
      <c r="K21" s="8" t="s">
        <v>91</v>
      </c>
      <c r="L21" s="11">
        <v>6</v>
      </c>
      <c r="M21" s="1">
        <v>104.88</v>
      </c>
      <c r="O21" s="1">
        <v>57.9</v>
      </c>
      <c r="Q21" s="1">
        <f t="shared" si="6"/>
        <v>0</v>
      </c>
      <c r="R21" s="1">
        <f t="shared" si="0"/>
        <v>116.825832</v>
      </c>
      <c r="S21" s="1">
        <f t="shared" si="1"/>
        <v>25.16452488</v>
      </c>
      <c r="T21" s="1">
        <f t="shared" si="2"/>
        <v>6.0954071376</v>
      </c>
      <c r="U21" s="1">
        <f t="shared" si="3"/>
        <v>310.8657640176</v>
      </c>
      <c r="V21" s="1">
        <f t="shared" si="7"/>
        <v>150.98714928</v>
      </c>
      <c r="W21" s="1">
        <f t="shared" si="8"/>
        <v>36.5724428256</v>
      </c>
      <c r="X21" s="1">
        <f t="shared" si="4"/>
        <v>629.28</v>
      </c>
      <c r="Y21" s="1">
        <f t="shared" si="5"/>
        <v>700.954992</v>
      </c>
    </row>
    <row r="22" ht="25" customHeight="1" spans="1:25">
      <c r="A22" s="7">
        <v>20</v>
      </c>
      <c r="B22" s="8" t="s">
        <v>93</v>
      </c>
      <c r="C22" s="8" t="s">
        <v>94</v>
      </c>
      <c r="D22" s="13" t="s">
        <v>95</v>
      </c>
      <c r="E22" s="8" t="s">
        <v>89</v>
      </c>
      <c r="F22" s="11">
        <v>10</v>
      </c>
      <c r="G22" s="12"/>
      <c r="H22" s="10"/>
      <c r="I22" s="10"/>
      <c r="J22" s="25"/>
      <c r="K22" s="8" t="s">
        <v>94</v>
      </c>
      <c r="L22" s="11">
        <v>10</v>
      </c>
      <c r="M22" s="1">
        <v>147.06</v>
      </c>
      <c r="O22" s="1">
        <v>81.06</v>
      </c>
      <c r="Q22" s="1">
        <f t="shared" si="6"/>
        <v>0</v>
      </c>
      <c r="R22" s="1">
        <f t="shared" si="0"/>
        <v>163.810134</v>
      </c>
      <c r="S22" s="1">
        <f t="shared" si="1"/>
        <v>35.27371206</v>
      </c>
      <c r="T22" s="1">
        <f t="shared" si="2"/>
        <v>8.5440769212</v>
      </c>
      <c r="U22" s="1">
        <f t="shared" si="3"/>
        <v>435.7479229812</v>
      </c>
      <c r="V22" s="1">
        <f t="shared" si="7"/>
        <v>352.7371206</v>
      </c>
      <c r="W22" s="1">
        <f t="shared" si="8"/>
        <v>85.440769212</v>
      </c>
      <c r="X22" s="1">
        <f t="shared" si="4"/>
        <v>1470.6</v>
      </c>
      <c r="Y22" s="1">
        <f t="shared" si="5"/>
        <v>1638.10134</v>
      </c>
    </row>
    <row r="23" ht="25" customHeight="1" spans="1:25">
      <c r="A23" s="7">
        <v>21</v>
      </c>
      <c r="B23" s="8" t="s">
        <v>96</v>
      </c>
      <c r="C23" s="8" t="s">
        <v>97</v>
      </c>
      <c r="D23" s="13" t="s">
        <v>98</v>
      </c>
      <c r="E23" s="8" t="s">
        <v>89</v>
      </c>
      <c r="F23" s="11">
        <v>9</v>
      </c>
      <c r="G23" s="12"/>
      <c r="H23" s="10"/>
      <c r="I23" s="10"/>
      <c r="J23" s="25"/>
      <c r="K23" s="26" t="s">
        <v>97</v>
      </c>
      <c r="L23" s="27">
        <v>9</v>
      </c>
      <c r="M23" s="1">
        <v>259.92</v>
      </c>
      <c r="O23" s="1">
        <v>138.96</v>
      </c>
      <c r="Q23" s="1">
        <f t="shared" si="6"/>
        <v>0</v>
      </c>
      <c r="R23" s="1">
        <f t="shared" si="0"/>
        <v>289.524888</v>
      </c>
      <c r="S23" s="1">
        <f t="shared" si="1"/>
        <v>61.95643992</v>
      </c>
      <c r="T23" s="1">
        <f t="shared" si="2"/>
        <v>15.0072265584</v>
      </c>
      <c r="U23" s="1">
        <f t="shared" si="3"/>
        <v>765.3685544784</v>
      </c>
      <c r="V23" s="1">
        <f t="shared" si="7"/>
        <v>557.60795928</v>
      </c>
      <c r="W23" s="1">
        <f t="shared" si="8"/>
        <v>135.0650390256</v>
      </c>
      <c r="X23" s="1">
        <f t="shared" si="4"/>
        <v>2339.28</v>
      </c>
      <c r="Y23" s="1">
        <f t="shared" si="5"/>
        <v>2605.723992</v>
      </c>
    </row>
    <row r="24" ht="25" customHeight="1" spans="1:25">
      <c r="A24" s="7">
        <v>22</v>
      </c>
      <c r="B24" s="8" t="s">
        <v>99</v>
      </c>
      <c r="C24" s="8" t="s">
        <v>35</v>
      </c>
      <c r="D24" s="13" t="s">
        <v>100</v>
      </c>
      <c r="E24" s="8" t="s">
        <v>101</v>
      </c>
      <c r="F24" s="11">
        <v>8</v>
      </c>
      <c r="G24" s="12"/>
      <c r="H24" s="10"/>
      <c r="I24" s="10"/>
      <c r="J24" s="25"/>
      <c r="K24" s="26" t="s">
        <v>102</v>
      </c>
      <c r="L24" s="27">
        <v>8</v>
      </c>
      <c r="M24" s="1">
        <v>28.03</v>
      </c>
      <c r="N24" s="1">
        <v>6.1925</v>
      </c>
      <c r="Q24" s="1">
        <f t="shared" si="6"/>
        <v>0</v>
      </c>
      <c r="R24" s="1">
        <f t="shared" si="0"/>
        <v>31.222617</v>
      </c>
      <c r="S24" s="1">
        <f t="shared" si="1"/>
        <v>5.89006053</v>
      </c>
      <c r="T24" s="1">
        <f t="shared" si="2"/>
        <v>1.4267035506</v>
      </c>
      <c r="U24" s="1">
        <f t="shared" si="3"/>
        <v>72.7618810806</v>
      </c>
      <c r="V24" s="1">
        <f t="shared" si="7"/>
        <v>47.12048424</v>
      </c>
      <c r="W24" s="1">
        <f t="shared" si="8"/>
        <v>11.4136284048</v>
      </c>
      <c r="X24" s="1">
        <f t="shared" si="4"/>
        <v>224.24</v>
      </c>
      <c r="Y24" s="1">
        <f t="shared" si="5"/>
        <v>249.780936</v>
      </c>
    </row>
    <row r="25" ht="25" customHeight="1" spans="1:25">
      <c r="A25" s="7">
        <v>23</v>
      </c>
      <c r="B25" s="8" t="s">
        <v>103</v>
      </c>
      <c r="C25" s="8" t="s">
        <v>104</v>
      </c>
      <c r="D25" s="10" t="s">
        <v>105</v>
      </c>
      <c r="E25" s="8" t="s">
        <v>37</v>
      </c>
      <c r="F25" s="11">
        <v>0.414</v>
      </c>
      <c r="G25" s="12"/>
      <c r="H25" s="10"/>
      <c r="I25" s="10"/>
      <c r="J25" s="25"/>
      <c r="K25" s="26" t="s">
        <v>106</v>
      </c>
      <c r="L25" s="27">
        <v>0.414</v>
      </c>
      <c r="M25" s="1">
        <v>540.36231884058</v>
      </c>
      <c r="P25" s="1">
        <v>400</v>
      </c>
      <c r="Q25" s="1">
        <f t="shared" si="6"/>
        <v>165.6</v>
      </c>
      <c r="R25" s="1">
        <f t="shared" si="0"/>
        <v>601.909586956522</v>
      </c>
      <c r="S25" s="1">
        <f t="shared" si="1"/>
        <v>138.804471521739</v>
      </c>
      <c r="T25" s="1">
        <f t="shared" si="2"/>
        <v>33.6215275463768</v>
      </c>
      <c r="U25" s="1">
        <f t="shared" si="3"/>
        <v>1714.69790486522</v>
      </c>
      <c r="V25" s="1">
        <f t="shared" si="7"/>
        <v>57.46505121</v>
      </c>
      <c r="W25" s="1">
        <f t="shared" si="8"/>
        <v>13.9193124042</v>
      </c>
      <c r="X25" s="1">
        <f t="shared" si="4"/>
        <v>223.71</v>
      </c>
      <c r="Y25" s="1">
        <f t="shared" si="5"/>
        <v>249.190569</v>
      </c>
    </row>
    <row r="26" ht="15" customHeight="1"/>
  </sheetData>
  <autoFilter ref="A3:I25">
    <extLst/>
  </autoFilter>
  <mergeCells count="3">
    <mergeCell ref="A1:I1"/>
    <mergeCell ref="A2:I2"/>
    <mergeCell ref="M2:R2"/>
  </mergeCells>
  <pageMargins left="0.7" right="0.7" top="0.75" bottom="0.75" header="0.3" footer="0.3"/>
  <pageSetup paperSize="9" scale="5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WPS_1544426243</cp:lastModifiedBy>
  <dcterms:created xsi:type="dcterms:W3CDTF">2022-04-28T04:35:00Z</dcterms:created>
  <dcterms:modified xsi:type="dcterms:W3CDTF">2023-06-29T03:01:18Z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49018C275D37455EB92CDE001D02A8B8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