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1'!$A$3:$I$12</definedName>
  </definedNames>
  <calcPr calcId="144525"/>
</workbook>
</file>

<file path=xl/sharedStrings.xml><?xml version="1.0" encoding="utf-8"?>
<sst xmlns="http://schemas.openxmlformats.org/spreadsheetml/2006/main" count="68" uniqueCount="57">
  <si>
    <t>分部分项工程量清单与计价表</t>
  </si>
  <si>
    <t>单位(专业)工程名称:压赛堰社区更新改造项目（三期）-乌隘村通信线（联通）路整治项目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</si>
  <si>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</si>
  <si>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</si>
  <si>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</si>
  <si>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</si>
  <si>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</si>
  <si>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</si>
  <si>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</si>
  <si>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</si>
  <si>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</si>
  <si>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</si>
  <si>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</si>
  <si>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</si>
  <si>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</si>
  <si>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</si>
  <si>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</si>
  <si>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</si>
  <si>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</si>
  <si>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</si>
  <si>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TXL1-002</t>
  </si>
  <si>
    <t>地上现场测量服务</t>
  </si>
  <si>
    <t>核对图纸，定位放线，做标记</t>
  </si>
  <si>
    <t>百米</t>
  </si>
  <si>
    <t>架空光(电)缆工程施工测量</t>
  </si>
  <si>
    <t>TXL1-003</t>
  </si>
  <si>
    <t>地下现场测量服务</t>
  </si>
  <si>
    <t>割缝，破100厚混凝土路面，废料装车外运至弃置点</t>
  </si>
  <si>
    <t>管道 光（电）缆工程施工测量</t>
  </si>
  <si>
    <t>TXL1-006</t>
  </si>
  <si>
    <t>无源材料检验服务</t>
  </si>
  <si>
    <t>割缝，破150厚混凝土路面，废料装车外运至弃置点</t>
  </si>
  <si>
    <t>芯盘</t>
  </si>
  <si>
    <t>单盘光缆检验</t>
  </si>
  <si>
    <t>TXL3-192</t>
  </si>
  <si>
    <t>线路设施整理服务</t>
  </si>
  <si>
    <t>破水泥花砖路面，废料装车外运至弃置点</t>
  </si>
  <si>
    <t>千米条</t>
  </si>
  <si>
    <t>挂钩法拆除(不需入库)架空光缆 丘陵、城区、水田 24芯以下 (工日×0.4)</t>
  </si>
  <si>
    <t>TXL4-012</t>
  </si>
  <si>
    <t>线路设施回收服务</t>
  </si>
  <si>
    <t>沟槽及人手孔坑等综合考虑</t>
  </si>
  <si>
    <t>拆除(不需入库)管道光缆24芯以下(工日×0.4)</t>
  </si>
  <si>
    <t>管道光缆24芯以下</t>
  </si>
  <si>
    <t>敷设管道光缆24芯以下</t>
  </si>
  <si>
    <t>TXL4-050</t>
  </si>
  <si>
    <t>光缆拆除服务</t>
  </si>
  <si>
    <t>条</t>
  </si>
  <si>
    <t>拆除(不需入库)引上光缆 (工日×0.4)</t>
  </si>
  <si>
    <t>TXL6-009</t>
  </si>
  <si>
    <t>光缆接续24芯以下</t>
  </si>
  <si>
    <t>头</t>
  </si>
  <si>
    <t>TXL6-104</t>
  </si>
  <si>
    <t>接续系统服务</t>
  </si>
  <si>
    <t>原土回填</t>
  </si>
  <si>
    <t>段</t>
  </si>
  <si>
    <t>用户光缆测试 24芯以下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</si>
</sst>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4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23" fillId="14" borderId="3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23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13"/>
  <sheetViews>
    <sheetView tabSelected="1" zoomScale="115" zoomScaleNormal="115" workbookViewId="0">
      <selection activeCell="E9" sqref="E9"/>
    </sheetView>
  </sheetViews>
  <sheetFormatPr defaultColWidth="9" defaultRowHeight="12.75"/>
  <cols>
    <col min="1" max="1" width="5.8" style="1" customWidth="1"/>
    <col min="2" max="2" width="9.7" style="1" customWidth="1"/>
    <col min="3" max="3" width="60.4222222222222" style="1" customWidth="1"/>
    <col min="4" max="4" width="23.3" style="1" hidden="1" customWidth="1"/>
    <col min="5" max="5" width="12.4" style="1" customWidth="1"/>
    <col min="6" max="6" width="9.71111111111111" style="1" customWidth="1"/>
    <col min="7" max="7" width="11.4222222222222" style="1" customWidth="1"/>
    <col min="8" max="8" width="12.3777777777778" style="1" customWidth="1"/>
    <col min="9" max="9" width="8.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3" width="13" style="1" hidden="1" outlineLevel="1"/>
    <col min="14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3"/>
      <c r="K1" s="14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5"/>
      <c r="K2" s="16"/>
      <c r="M2" s="17" t="s">
        <v>2</v>
      </c>
      <c r="N2" s="18"/>
      <c r="O2" s="18"/>
      <c r="P2" s="18"/>
      <c r="Q2" s="18"/>
      <c r="R2" s="18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5"/>
      <c r="K3" s="16"/>
      <c r="M3" s="17" t="s">
        <v>12</v>
      </c>
      <c r="N3" s="17" t="s">
        <v>13</v>
      </c>
      <c r="O3" s="17" t="s">
        <v>14</v>
      </c>
      <c r="P3" s="17" t="s">
        <v>15</v>
      </c>
      <c r="Q3" s="17" t="s">
        <v>16</v>
      </c>
      <c r="R3" s="17" t="s">
        <v>17</v>
      </c>
      <c r="S3" s="21" t="s">
        <v>18</v>
      </c>
      <c r="T3" s="21" t="s">
        <v>19</v>
      </c>
      <c r="U3" s="21" t="s">
        <v>2</v>
      </c>
      <c r="V3" s="22" t="s">
        <v>18</v>
      </c>
      <c r="W3" s="22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4.8</v>
      </c>
      <c r="G4" s="12"/>
      <c r="H4" s="10"/>
      <c r="I4" s="10"/>
      <c r="J4" s="19"/>
      <c r="K4" s="8" t="s">
        <v>24</v>
      </c>
      <c r="L4" s="11">
        <v>4.8</v>
      </c>
      <c r="M4" s="1">
        <v>59.8583333333333</v>
      </c>
      <c r="N4" s="20"/>
      <c r="O4" s="1">
        <v>5.95</v>
      </c>
      <c r="Q4" s="1">
        <f>L4*P4</f>
        <v>0</v>
      </c>
      <c r="R4" s="1">
        <f>M4*1.1139*1.1</f>
        <v>73.34381725</v>
      </c>
      <c r="S4" s="1">
        <f>(M4+N4+O4+R4+P4)*0.09</f>
        <v>12.5236935525</v>
      </c>
      <c r="T4" s="1">
        <f>(M4+N4+O4+P4+R4+S4)*0.02</f>
        <v>3.03351688271666</v>
      </c>
      <c r="U4" s="1">
        <f>M4+N4+O4+P4+R4+S4+T4</f>
        <v>154.70936101855</v>
      </c>
      <c r="V4" s="1">
        <f>L4*S4</f>
        <v>60.113729052</v>
      </c>
      <c r="W4" s="1">
        <f>L4*T4</f>
        <v>14.56088103704</v>
      </c>
      <c r="X4" s="1">
        <f>L4*M4</f>
        <v>287.32</v>
      </c>
      <c r="Y4" s="1">
        <f>L4*R4</f>
        <v>352.0503228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23</v>
      </c>
      <c r="F5" s="11">
        <v>8.28</v>
      </c>
      <c r="G5" s="12"/>
      <c r="H5" s="10"/>
      <c r="I5" s="10"/>
      <c r="J5" s="19"/>
      <c r="K5" s="8" t="s">
        <v>28</v>
      </c>
      <c r="L5" s="11">
        <v>8.28</v>
      </c>
      <c r="M5" s="1">
        <v>45.4528985507247</v>
      </c>
      <c r="O5" s="1">
        <v>4.75724637681159</v>
      </c>
      <c r="P5" s="2"/>
      <c r="Q5" s="1">
        <f>L5*P5</f>
        <v>0</v>
      </c>
      <c r="R5" s="1">
        <f t="shared" ref="R5:R12" si="0">M5*1.1139*1.1</f>
        <v>55.6929820652175</v>
      </c>
      <c r="S5" s="1">
        <f t="shared" ref="S5:S12" si="1">(M5+N5+O5+R5+P5)*0.09</f>
        <v>9.53128142934784</v>
      </c>
      <c r="T5" s="1">
        <f t="shared" ref="T5:T12" si="2">(M5+N5+O5+P5+R5+S5)*0.02</f>
        <v>2.30868816844203</v>
      </c>
      <c r="U5" s="1">
        <f t="shared" ref="U5:U12" si="3">M5+N5+O5+P5+R5+S5+T5</f>
        <v>117.743096590544</v>
      </c>
      <c r="V5" s="1">
        <f>L5*S5</f>
        <v>78.9190102350001</v>
      </c>
      <c r="W5" s="1">
        <f>L5*T5</f>
        <v>19.1159380347</v>
      </c>
      <c r="X5" s="1">
        <f>L5*M5</f>
        <v>376.35</v>
      </c>
      <c r="Y5" s="1">
        <f>L5*R5</f>
        <v>461.137891500001</v>
      </c>
    </row>
    <row r="6" ht="25" customHeight="1" spans="1:25">
      <c r="A6" s="7">
        <v>3</v>
      </c>
      <c r="B6" s="8" t="s">
        <v>29</v>
      </c>
      <c r="C6" s="9" t="s">
        <v>30</v>
      </c>
      <c r="D6" s="10" t="s">
        <v>31</v>
      </c>
      <c r="E6" s="8" t="s">
        <v>32</v>
      </c>
      <c r="F6" s="11">
        <v>48</v>
      </c>
      <c r="G6" s="12"/>
      <c r="H6" s="10"/>
      <c r="I6" s="10"/>
      <c r="J6" s="19"/>
      <c r="K6" s="8" t="s">
        <v>33</v>
      </c>
      <c r="L6" s="11">
        <v>48</v>
      </c>
      <c r="M6" s="1">
        <v>2.28</v>
      </c>
      <c r="O6" s="1">
        <v>7.65</v>
      </c>
      <c r="Q6" s="1">
        <f>L6*P6</f>
        <v>0</v>
      </c>
      <c r="R6" s="1">
        <f t="shared" si="0"/>
        <v>2.7936612</v>
      </c>
      <c r="S6" s="1">
        <f t="shared" si="1"/>
        <v>1.145129508</v>
      </c>
      <c r="T6" s="1">
        <f t="shared" si="2"/>
        <v>0.27737581416</v>
      </c>
      <c r="U6" s="1">
        <f t="shared" si="3"/>
        <v>14.14616652216</v>
      </c>
      <c r="V6" s="1">
        <f>L6*S6</f>
        <v>54.966216384</v>
      </c>
      <c r="W6" s="1">
        <f>L6*T6</f>
        <v>13.31403907968</v>
      </c>
      <c r="X6" s="1">
        <f>L6*M6</f>
        <v>109.44</v>
      </c>
      <c r="Y6" s="1">
        <f>L6*R6</f>
        <v>134.0957376</v>
      </c>
    </row>
    <row r="7" ht="25" customHeight="1" spans="1:25">
      <c r="A7" s="7">
        <v>4</v>
      </c>
      <c r="B7" s="8" t="s">
        <v>34</v>
      </c>
      <c r="C7" s="8" t="s">
        <v>35</v>
      </c>
      <c r="D7" s="10" t="s">
        <v>36</v>
      </c>
      <c r="E7" s="8" t="s">
        <v>37</v>
      </c>
      <c r="F7" s="11">
        <v>1.92</v>
      </c>
      <c r="G7" s="12"/>
      <c r="H7" s="10"/>
      <c r="I7" s="10"/>
      <c r="J7" s="19"/>
      <c r="K7" s="8" t="s">
        <v>38</v>
      </c>
      <c r="L7" s="11">
        <v>1.92</v>
      </c>
      <c r="M7" s="1">
        <v>563.463541666667</v>
      </c>
      <c r="O7" s="1">
        <v>70.19</v>
      </c>
      <c r="Q7" s="1">
        <f>L7*P7</f>
        <v>0</v>
      </c>
      <c r="R7" s="1">
        <f t="shared" si="0"/>
        <v>690.40624296875</v>
      </c>
      <c r="S7" s="1">
        <f t="shared" si="1"/>
        <v>119.165380617188</v>
      </c>
      <c r="T7" s="1">
        <f t="shared" si="2"/>
        <v>28.8645033050521</v>
      </c>
      <c r="U7" s="1">
        <f t="shared" si="3"/>
        <v>1472.08966855766</v>
      </c>
      <c r="V7" s="1">
        <f>L7*S7</f>
        <v>228.797530785001</v>
      </c>
      <c r="W7" s="1">
        <f>L7*T7</f>
        <v>55.4198463457</v>
      </c>
      <c r="X7" s="1">
        <f>L7*M7</f>
        <v>1081.85</v>
      </c>
      <c r="Y7" s="1">
        <f>L7*R7</f>
        <v>1325.5799865</v>
      </c>
    </row>
    <row r="8" ht="25" customHeight="1" spans="1:25">
      <c r="A8" s="7">
        <v>5</v>
      </c>
      <c r="B8" s="8" t="s">
        <v>39</v>
      </c>
      <c r="C8" s="8" t="s">
        <v>40</v>
      </c>
      <c r="D8" s="10" t="s">
        <v>41</v>
      </c>
      <c r="E8" s="8" t="s">
        <v>37</v>
      </c>
      <c r="F8" s="11">
        <v>1.236</v>
      </c>
      <c r="G8" s="12"/>
      <c r="H8" s="10"/>
      <c r="I8" s="10"/>
      <c r="J8" s="19"/>
      <c r="K8" s="8" t="s">
        <v>42</v>
      </c>
      <c r="L8" s="11">
        <v>1.236</v>
      </c>
      <c r="M8" s="1">
        <v>631.059870550162</v>
      </c>
      <c r="Q8" s="1">
        <f>L8*P8</f>
        <v>0</v>
      </c>
      <c r="R8" s="1">
        <f t="shared" si="0"/>
        <v>773.231348786408</v>
      </c>
      <c r="S8" s="1">
        <f t="shared" si="1"/>
        <v>126.386209740291</v>
      </c>
      <c r="T8" s="1">
        <f t="shared" si="2"/>
        <v>30.6135485815372</v>
      </c>
      <c r="U8" s="1">
        <f t="shared" si="3"/>
        <v>1561.2909776584</v>
      </c>
      <c r="V8" s="1">
        <f>L8*S8</f>
        <v>156.213355239</v>
      </c>
      <c r="W8" s="1">
        <f>L8*T8</f>
        <v>37.83834604678</v>
      </c>
      <c r="X8" s="1">
        <f>L8*M8</f>
        <v>779.99</v>
      </c>
      <c r="Y8" s="1">
        <f>L8*R8</f>
        <v>955.7139471</v>
      </c>
    </row>
    <row r="9" ht="25" customHeight="1" spans="1:25">
      <c r="A9" s="7">
        <v>6</v>
      </c>
      <c r="B9" s="8" t="s">
        <v>39</v>
      </c>
      <c r="C9" s="8" t="s">
        <v>43</v>
      </c>
      <c r="D9" s="10" t="s">
        <v>41</v>
      </c>
      <c r="E9" s="8" t="s">
        <v>37</v>
      </c>
      <c r="F9" s="11">
        <v>3.312</v>
      </c>
      <c r="G9" s="12"/>
      <c r="H9" s="10"/>
      <c r="I9" s="10"/>
      <c r="J9" s="19"/>
      <c r="K9" s="8" t="s">
        <v>44</v>
      </c>
      <c r="L9" s="11">
        <v>3.312</v>
      </c>
      <c r="M9" s="1">
        <v>1576.44927536232</v>
      </c>
      <c r="N9" s="20"/>
      <c r="O9" s="1">
        <v>70.2</v>
      </c>
      <c r="P9" s="1">
        <v>4620</v>
      </c>
      <c r="Q9" s="1">
        <f>L9*P9</f>
        <v>15301.44</v>
      </c>
      <c r="R9" s="1">
        <f t="shared" si="0"/>
        <v>1931.6075326087</v>
      </c>
      <c r="S9" s="1">
        <f t="shared" si="1"/>
        <v>737.843112717392</v>
      </c>
      <c r="T9" s="1">
        <f t="shared" si="2"/>
        <v>178.721998413768</v>
      </c>
      <c r="U9" s="1">
        <f t="shared" si="3"/>
        <v>9114.82191910218</v>
      </c>
      <c r="V9" s="1">
        <f>L9*S9</f>
        <v>2443.73638932</v>
      </c>
      <c r="W9" s="1">
        <f>L9*T9</f>
        <v>591.9272587464</v>
      </c>
      <c r="X9" s="1">
        <f>L9*M9</f>
        <v>5221.2</v>
      </c>
      <c r="Y9" s="1">
        <f>L9*R9</f>
        <v>6397.48414800001</v>
      </c>
    </row>
    <row r="10" ht="25" customHeight="1" spans="1:25">
      <c r="A10" s="7">
        <v>7</v>
      </c>
      <c r="B10" s="8" t="s">
        <v>45</v>
      </c>
      <c r="C10" s="8" t="s">
        <v>46</v>
      </c>
      <c r="D10" s="10" t="s">
        <v>41</v>
      </c>
      <c r="E10" s="8" t="s">
        <v>47</v>
      </c>
      <c r="F10" s="11">
        <v>8</v>
      </c>
      <c r="G10" s="12"/>
      <c r="H10" s="10"/>
      <c r="I10" s="10"/>
      <c r="J10" s="19"/>
      <c r="K10" s="8" t="s">
        <v>48</v>
      </c>
      <c r="L10" s="11">
        <v>8</v>
      </c>
      <c r="M10" s="1">
        <v>36.3125</v>
      </c>
      <c r="N10" s="20"/>
      <c r="Q10" s="1">
        <f>L10*P10</f>
        <v>0</v>
      </c>
      <c r="R10" s="1">
        <f t="shared" si="0"/>
        <v>44.493343125</v>
      </c>
      <c r="S10" s="1">
        <f t="shared" si="1"/>
        <v>7.27252588125</v>
      </c>
      <c r="T10" s="1">
        <f t="shared" si="2"/>
        <v>1.761567380125</v>
      </c>
      <c r="U10" s="1">
        <f t="shared" si="3"/>
        <v>89.839936386375</v>
      </c>
      <c r="V10" s="1">
        <f>L10*S10</f>
        <v>58.18020705</v>
      </c>
      <c r="W10" s="1">
        <f>L10*T10</f>
        <v>14.092539041</v>
      </c>
      <c r="X10" s="1">
        <f>L10*M10</f>
        <v>290.5</v>
      </c>
      <c r="Y10" s="1">
        <f>L10*R10</f>
        <v>355.946745</v>
      </c>
    </row>
    <row r="11" ht="25" customHeight="1" spans="1:25">
      <c r="A11" s="7">
        <v>8</v>
      </c>
      <c r="B11" s="8" t="s">
        <v>49</v>
      </c>
      <c r="C11" s="8" t="s">
        <v>50</v>
      </c>
      <c r="D11" s="10" t="s">
        <v>41</v>
      </c>
      <c r="E11" s="8" t="s">
        <v>51</v>
      </c>
      <c r="F11" s="11">
        <v>8</v>
      </c>
      <c r="G11" s="12"/>
      <c r="H11" s="10"/>
      <c r="I11" s="10"/>
      <c r="J11" s="19"/>
      <c r="K11" s="8" t="s">
        <v>50</v>
      </c>
      <c r="L11" s="11">
        <v>8</v>
      </c>
      <c r="M11" s="1">
        <v>283.86</v>
      </c>
      <c r="N11" s="1">
        <v>73.5</v>
      </c>
      <c r="O11" s="1">
        <v>122.4</v>
      </c>
      <c r="P11" s="1">
        <v>667.87</v>
      </c>
      <c r="Q11" s="1">
        <f>L11*P11</f>
        <v>5342.96</v>
      </c>
      <c r="R11" s="1">
        <f t="shared" si="0"/>
        <v>347.8108194</v>
      </c>
      <c r="S11" s="1">
        <f t="shared" si="1"/>
        <v>134.589673746</v>
      </c>
      <c r="T11" s="1">
        <f t="shared" si="2"/>
        <v>32.60060986292</v>
      </c>
      <c r="U11" s="1">
        <f t="shared" si="3"/>
        <v>1662.63110300892</v>
      </c>
      <c r="V11" s="1">
        <f>L11*S11</f>
        <v>1076.717389968</v>
      </c>
      <c r="W11" s="1">
        <f>L11*T11</f>
        <v>260.80487890336</v>
      </c>
      <c r="X11" s="1">
        <f>L11*M11</f>
        <v>2270.88</v>
      </c>
      <c r="Y11" s="1">
        <f>L11*R11</f>
        <v>2782.4865552</v>
      </c>
    </row>
    <row r="12" ht="25" customHeight="1" spans="1:25">
      <c r="A12" s="7">
        <v>9</v>
      </c>
      <c r="B12" s="8" t="s">
        <v>52</v>
      </c>
      <c r="C12" s="8" t="s">
        <v>53</v>
      </c>
      <c r="D12" s="10" t="s">
        <v>54</v>
      </c>
      <c r="E12" s="8" t="s">
        <v>55</v>
      </c>
      <c r="F12" s="11">
        <v>4</v>
      </c>
      <c r="G12" s="12"/>
      <c r="H12" s="10"/>
      <c r="I12" s="10"/>
      <c r="J12" s="19"/>
      <c r="K12" s="8" t="s">
        <v>56</v>
      </c>
      <c r="L12" s="11">
        <v>4</v>
      </c>
      <c r="M12" s="1">
        <v>147.06</v>
      </c>
      <c r="O12" s="1">
        <v>81.06</v>
      </c>
      <c r="Q12" s="1">
        <f>L12*P12</f>
        <v>0</v>
      </c>
      <c r="R12" s="1">
        <f t="shared" si="0"/>
        <v>180.1911474</v>
      </c>
      <c r="S12" s="1">
        <f t="shared" si="1"/>
        <v>36.748003266</v>
      </c>
      <c r="T12" s="1">
        <f t="shared" si="2"/>
        <v>8.90118301332</v>
      </c>
      <c r="U12" s="1">
        <f t="shared" si="3"/>
        <v>453.96033367932</v>
      </c>
      <c r="V12" s="1">
        <f>L12*S12</f>
        <v>146.992013064</v>
      </c>
      <c r="W12" s="1">
        <f>L12*T12</f>
        <v>35.60473205328</v>
      </c>
      <c r="X12" s="1">
        <f>L12*M12</f>
        <v>588.24</v>
      </c>
      <c r="Y12" s="1">
        <f>L12*R12</f>
        <v>720.7645896</v>
      </c>
    </row>
    <row r="13" ht="15" customHeight="1"/>
  </sheetData>
  <autoFilter ref="A3:I12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