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Table 1" sheetId="1" r:id="rId1"/>
    <sheet name="Sheet1" sheetId="2" r:id="rId2"/>
  </sheets>
  <definedNames>
    <definedName name="_xlnm._FilterDatabase" localSheetId="0" hidden="1">'Table 1'!$A$3:$I$48</definedName>
  </definedNames>
  <calcPr calcId="144525"/>
</workbook>
</file>

<file path=xl/sharedStrings.xml><?xml version="1.0" encoding="utf-8"?>
<sst xmlns="http://schemas.openxmlformats.org/spreadsheetml/2006/main" count="228" uniqueCount="181">
  <si>
    <t>分部分项工程量清单与计价表</t>
  </si>
  <si>
    <t>单位(专业)工程名称:压赛堰社区更新改造项目（三期）-乌隘村通信线路（华数）整治项目</t>
  </si>
  <si>
    <t>综合单价</t>
  </si>
  <si>
    <t>序号</t>
  </si>
  <si>
    <t>项目编码</t>
  </si>
  <si>
    <t>项目名称</t>
  </si>
  <si>
    <t>项目特征</t>
  </si>
  <si>
    <t>计量单位</t>
  </si>
  <si>
    <t>工程量</t>
  </si>
  <si>
    <t>综合单价(元)</t>
  </si>
  <si>
    <t>合价(元)</t>
  </si>
  <si>
    <t>备注</t>
  </si>
  <si>
    <t>人工费</t>
  </si>
  <si>
    <t>机械费</t>
  </si>
  <si>
    <t>仪表费</t>
  </si>
  <si>
    <t>材料费</t>
  </si>
  <si>
    <t>材料总价</t>
  </si>
  <si>
    <t>规费及其他费</t>
  </si>
  <si>
    <t>税费</t>
  </si>
  <si>
    <t>安全生产费</t>
  </si>
  <si>
    <t>TSD6-004</t>
  </si>
  <si>
    <t>接地系统服务</t>
  </si>
  <si>
    <t>核对图纸，定位放线，做标记</t>
  </si>
  <si>
    <t>根</t>
  </si>
  <si>
    <t>角钢接地极(硬土)</t>
  </si>
  <si>
    <t>TSD6-005</t>
  </si>
  <si>
    <t>接地极系统服务</t>
  </si>
  <si>
    <t>割缝，破100厚混凝土路面，废料装车外运至弃置点</t>
  </si>
  <si>
    <t>圆钢接地极(普通土)</t>
  </si>
  <si>
    <t>TSD6-013</t>
  </si>
  <si>
    <t>接地母线系统服务</t>
  </si>
  <si>
    <t>割缝，破150厚混凝土路面，废料装车外运至弃置点</t>
  </si>
  <si>
    <t>十米</t>
  </si>
  <si>
    <t>敷设室外接地母线</t>
  </si>
  <si>
    <t>TSD6-015</t>
  </si>
  <si>
    <t>电阻测试服务</t>
  </si>
  <si>
    <t>破水泥花砖路面，废料装车外运至弃置点</t>
  </si>
  <si>
    <t>组</t>
  </si>
  <si>
    <t>接地网电阻测试</t>
  </si>
  <si>
    <t>TSW1-068</t>
  </si>
  <si>
    <t>电源系统服务</t>
  </si>
  <si>
    <t>沟槽及人手孔坑等综合考虑</t>
  </si>
  <si>
    <t>十米条</t>
  </si>
  <si>
    <t>室外布放电源线</t>
  </si>
  <si>
    <t>TSY1-009</t>
  </si>
  <si>
    <t>分支箱回收服务</t>
  </si>
  <si>
    <t>个</t>
  </si>
  <si>
    <t>(拆除)华数分支器箱 (工日×0.4)</t>
  </si>
  <si>
    <t>EOC箱</t>
  </si>
  <si>
    <t>安装华数EOC箱</t>
  </si>
  <si>
    <t>TSY1-054</t>
  </si>
  <si>
    <t>闭路电缆回收服务</t>
  </si>
  <si>
    <t>百米条</t>
  </si>
  <si>
    <t>(拆除)-5电缆 (工日×0.4)</t>
  </si>
  <si>
    <t>原土回填</t>
  </si>
  <si>
    <t>(拆除)-7电缆 (工日×0.4)</t>
  </si>
  <si>
    <t>闭路通道系统服务</t>
  </si>
  <si>
    <t>余土装车外运弃置点</t>
  </si>
  <si>
    <t>布放-5电缆</t>
  </si>
  <si>
    <t>TSY1-068</t>
  </si>
  <si>
    <t>闭路通道系统固定服务</t>
  </si>
  <si>
    <t>混凝土基础</t>
  </si>
  <si>
    <t>芯条</t>
  </si>
  <si>
    <t>编扎焊接SYV类射频同轴电缆</t>
  </si>
  <si>
    <t>TSY3-047</t>
  </si>
  <si>
    <t>安调测光电转换器(台式)</t>
  </si>
  <si>
    <t>划线定位、固定、管头套接等</t>
  </si>
  <si>
    <t>台</t>
  </si>
  <si>
    <t>安装、调测光电转换器(台式)</t>
  </si>
  <si>
    <t>TXL1-002</t>
  </si>
  <si>
    <t>地上测量服务</t>
  </si>
  <si>
    <t>100m</t>
  </si>
  <si>
    <t>架空光（电）缆工程施工测量</t>
  </si>
  <si>
    <t>TXL1-003</t>
  </si>
  <si>
    <t>地下测量服务</t>
  </si>
  <si>
    <t>管道光（电）缆工程施工测量</t>
  </si>
  <si>
    <t>TXL1-006</t>
  </si>
  <si>
    <t>无源材料检查服务</t>
  </si>
  <si>
    <t>支模、混凝土制作、浇筑、振捣等</t>
  </si>
  <si>
    <t>芯盘</t>
  </si>
  <si>
    <t>光缆单盘检验</t>
  </si>
  <si>
    <t>TXL3-171</t>
  </si>
  <si>
    <t>回收服务</t>
  </si>
  <si>
    <t>井坑定位、砖砌、抹面、窗口制作、支架安装、上覆盖制作等</t>
  </si>
  <si>
    <t>千米条</t>
  </si>
  <si>
    <t>水泥杆拆除(不需入库)7/2.2吊线  (工日×0.3)</t>
  </si>
  <si>
    <t>吊线</t>
  </si>
  <si>
    <t>开窗、抹面等</t>
  </si>
  <si>
    <t>水泥杆架设7/2.2吊线</t>
  </si>
  <si>
    <t>TXL3-192</t>
  </si>
  <si>
    <t>光缆回收服务</t>
  </si>
  <si>
    <t>开挖墙洞</t>
  </si>
  <si>
    <t>挂钩法拆除(不需入库)架空光缆 丘陵、城区、水田 36芯以下 (工日×0.4)</t>
  </si>
  <si>
    <t>架空光缆服务</t>
  </si>
  <si>
    <t>地下定向钻孔敷管 工作孔径Φ240毫米以内 每处30m以内</t>
  </si>
  <si>
    <t>挂钩法架设架空光缆 丘陵、城区、水田 36芯以下</t>
  </si>
  <si>
    <t>TXL4-011</t>
  </si>
  <si>
    <t>管道光缆 12芯以下</t>
  </si>
  <si>
    <t>地下定向钻孔敷管 工作孔径Φ240毫米以内 每增加10m</t>
  </si>
  <si>
    <t>敷设管道光缆 12芯以下</t>
  </si>
  <si>
    <t>TXL4-011.1</t>
  </si>
  <si>
    <t>管道光缆 皮线光缆</t>
  </si>
  <si>
    <t>地下定向钻孔敷管 工作孔径Φ360毫米以内 每处30m以内</t>
  </si>
  <si>
    <t>敷设管道光缆 皮线光缆</t>
  </si>
  <si>
    <t>TXL4-012</t>
  </si>
  <si>
    <t>管道光缆 24芯以下</t>
  </si>
  <si>
    <t>地下定向钻孔敷管 工作孔径Φ360毫米以内 每增加10m</t>
  </si>
  <si>
    <t>敷设管道光缆 24芯以下</t>
  </si>
  <si>
    <t>TXL4-013</t>
  </si>
  <si>
    <t>管道光缆 48芯以下</t>
  </si>
  <si>
    <t>画线定位、打孔固定，安装钢管等</t>
  </si>
  <si>
    <t>敷设管道光缆 48芯以下</t>
  </si>
  <si>
    <t>TXL4-050</t>
  </si>
  <si>
    <t>引上光缆</t>
  </si>
  <si>
    <t>检查手孔抽水</t>
  </si>
  <si>
    <t>条</t>
  </si>
  <si>
    <t>穿放引上光缆</t>
  </si>
  <si>
    <t>TXL4-054</t>
  </si>
  <si>
    <t>墙壁光缆</t>
  </si>
  <si>
    <t>井盖修复更换</t>
  </si>
  <si>
    <t>布放钉固式墙壁光缆</t>
  </si>
  <si>
    <t>TXL5-051</t>
  </si>
  <si>
    <t>硬质PVC管（φ20）（电源线）</t>
  </si>
  <si>
    <t>敷设硬质PVC管（φ20）（电源线）</t>
  </si>
  <si>
    <t>硬质PVC管（φ25）</t>
  </si>
  <si>
    <t>敷设硬质PVC入户管（φ25）</t>
  </si>
  <si>
    <t>TXL5-068</t>
  </si>
  <si>
    <t>管、暗槽皮线光缆</t>
  </si>
  <si>
    <t>管、暗槽内穿放皮线光缆</t>
  </si>
  <si>
    <t>TXL5-074</t>
  </si>
  <si>
    <t>桥架、线槽、网络地板内光缆</t>
  </si>
  <si>
    <t>桥架、线槽、网络地板内明布光缆</t>
  </si>
  <si>
    <t>TXL6-004</t>
  </si>
  <si>
    <t>现场组装光纤活动连接器（用户端）</t>
  </si>
  <si>
    <t>芯</t>
  </si>
  <si>
    <t>TXL6-005</t>
  </si>
  <si>
    <t>用户成端服务</t>
  </si>
  <si>
    <t>光缆成端接头（皮线光缆）</t>
  </si>
  <si>
    <t>配线成端服务</t>
  </si>
  <si>
    <t>光缆成端接头（束状）</t>
  </si>
  <si>
    <t>TXL6-009</t>
  </si>
  <si>
    <t>光缆接续服务1</t>
  </si>
  <si>
    <t>头</t>
  </si>
  <si>
    <t>光缆接续(24芯以下)</t>
  </si>
  <si>
    <t>TXL6-011</t>
  </si>
  <si>
    <t>光缆接续服务2</t>
  </si>
  <si>
    <t>光缆接续 48芯以下</t>
  </si>
  <si>
    <t>TXL6-102</t>
  </si>
  <si>
    <t>用户光缆测试服务1</t>
  </si>
  <si>
    <t>段</t>
  </si>
  <si>
    <t>用户光缆测试 6芯以下</t>
  </si>
  <si>
    <t>TXL6-104</t>
  </si>
  <si>
    <t>用户光缆测试服务2</t>
  </si>
  <si>
    <t>用户光缆测试 24芯以下</t>
  </si>
  <si>
    <t>TXL6-106</t>
  </si>
  <si>
    <t>用户光缆测试服务3</t>
  </si>
  <si>
    <t>用户光缆测试 48芯以下</t>
  </si>
  <si>
    <t>TXL6-139</t>
  </si>
  <si>
    <t>光纤链路回波损耗测试</t>
  </si>
  <si>
    <t>链路组</t>
  </si>
  <si>
    <t>TXL6-148</t>
  </si>
  <si>
    <t>闭路终端服务系统</t>
  </si>
  <si>
    <t>制作-5接头</t>
  </si>
  <si>
    <t>TXL7-024</t>
  </si>
  <si>
    <t>设施入库服务</t>
  </si>
  <si>
    <t>套</t>
  </si>
  <si>
    <t>拆除(不需入库)网络箱  (工日×0.3)</t>
  </si>
  <si>
    <t>TXL7-025</t>
  </si>
  <si>
    <t>光缆终端盒</t>
  </si>
  <si>
    <t>安装光缆终端盒</t>
  </si>
  <si>
    <t>TXL7-028</t>
  </si>
  <si>
    <t>光分路器一比四</t>
  </si>
  <si>
    <t>机架(箱)内安装光分路器 安装高度1.5米以下</t>
  </si>
  <si>
    <t>TXL7-029</t>
  </si>
  <si>
    <t>光分路器一比八</t>
  </si>
  <si>
    <t>机架(箱)内安装光分路器 安装高度1.5米以上</t>
  </si>
  <si>
    <t>TXL7-044</t>
  </si>
  <si>
    <t>光缆交接箱 288芯以上</t>
  </si>
  <si>
    <t>安装落地式光缆交接箱 288芯以上</t>
  </si>
  <si>
    <t>箱体回收服务</t>
  </si>
  <si>
    <t>拆除(不需入库)落地式光缆交接箱 288芯以上 (工日×0.3)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</si>
</sst>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_ "/>
    <numFmt numFmtId="177" formatCode="0.00_ "/>
  </numFmts>
  <fonts count="30">
    <font>
      <sz val="10"/>
      <color rgb="FF000000"/>
      <name val="Times New Roman"/>
      <charset val="204"/>
    </font>
    <font>
      <b/>
      <sz val="18"/>
      <name val="宋体"/>
      <charset val="134"/>
    </font>
    <font>
      <sz val="18"/>
      <color rgb="FF000000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sz val="10"/>
      <color rgb="FF000000"/>
      <name val="宋体"/>
      <charset val="134"/>
    </font>
    <font>
      <sz val="10"/>
      <color rgb="FF000000"/>
      <name val="Times New Roman"/>
      <charset val="134"/>
    </font>
    <font>
      <sz val="12"/>
      <name val="宋体"/>
      <charset val="134"/>
    </font>
    <font>
      <sz val="10"/>
      <color rgb="FFFF0000"/>
      <name val="Times New Roman"/>
      <charset val="134"/>
    </font>
    <font>
      <sz val="10"/>
      <color rgb="FF000000"/>
      <name val="宋体"/>
      <charset val="20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1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6" borderId="4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10" borderId="5" applyNumberFormat="0" applyFon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3" fillId="14" borderId="8" applyNumberFormat="0" applyAlignment="0" applyProtection="0">
      <alignment vertical="center"/>
    </xf>
    <xf numFmtId="0" fontId="24" fillId="14" borderId="4" applyNumberFormat="0" applyAlignment="0" applyProtection="0">
      <alignment vertical="center"/>
    </xf>
    <xf numFmtId="0" fontId="25" fillId="15" borderId="9" applyNumberForma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14" fillId="35" borderId="0" applyNumberFormat="0" applyBorder="0" applyAlignment="0" applyProtection="0">
      <alignment vertical="center"/>
    </xf>
  </cellStyleXfs>
  <cellXfs count="32"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vertical="center"/>
    </xf>
    <xf numFmtId="177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0" fillId="4" borderId="0" xfId="0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/>
    </xf>
    <xf numFmtId="176" fontId="3" fillId="0" borderId="3" xfId="0" applyNumberFormat="1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Y49"/>
  <sheetViews>
    <sheetView tabSelected="1" topLeftCell="A31" workbookViewId="0">
      <selection activeCell="AC42" sqref="AC42"/>
    </sheetView>
  </sheetViews>
  <sheetFormatPr defaultColWidth="9" defaultRowHeight="12.75"/>
  <cols>
    <col min="1" max="1" width="5.8" style="1" customWidth="1"/>
    <col min="2" max="2" width="9.7" style="1" customWidth="1"/>
    <col min="3" max="3" width="60.4222222222222" style="1" customWidth="1"/>
    <col min="4" max="4" width="23.3" style="1" hidden="1" customWidth="1"/>
    <col min="5" max="5" width="12.4" style="1" customWidth="1"/>
    <col min="6" max="6" width="9.71111111111111" style="1" customWidth="1"/>
    <col min="7" max="7" width="11.4222222222222" style="1" customWidth="1"/>
    <col min="8" max="8" width="13.5555555555556" style="1" customWidth="1"/>
    <col min="9" max="9" width="8.1" style="1" customWidth="1"/>
    <col min="10" max="10" width="8.1" style="1" hidden="1" customWidth="1" outlineLevel="1"/>
    <col min="11" max="11" width="42.8" style="2" hidden="1" customWidth="1" outlineLevel="1"/>
    <col min="12" max="12" width="9" style="1" hidden="1" outlineLevel="1"/>
    <col min="13" max="13" width="13" style="1" hidden="1" outlineLevel="1"/>
    <col min="14" max="16" width="9" style="1" hidden="1" outlineLevel="1"/>
    <col min="17" max="25" width="13" style="1" hidden="1" outlineLevel="1"/>
    <col min="26" max="26" width="9" style="1" collapsed="1"/>
    <col min="27" max="16384" width="9" style="1"/>
  </cols>
  <sheetData>
    <row r="1" ht="36" customHeight="1" spans="1:11">
      <c r="A1" s="3" t="s">
        <v>0</v>
      </c>
      <c r="B1" s="4"/>
      <c r="C1" s="4"/>
      <c r="D1" s="4"/>
      <c r="E1" s="4"/>
      <c r="F1" s="4"/>
      <c r="G1" s="4"/>
      <c r="H1" s="4"/>
      <c r="I1" s="4"/>
      <c r="J1" s="16"/>
      <c r="K1" s="17"/>
    </row>
    <row r="2" spans="1:18">
      <c r="A2" s="5" t="s">
        <v>1</v>
      </c>
      <c r="B2" s="5"/>
      <c r="C2" s="5"/>
      <c r="D2" s="5"/>
      <c r="E2" s="5"/>
      <c r="F2" s="5"/>
      <c r="G2" s="5"/>
      <c r="H2" s="5"/>
      <c r="I2" s="5"/>
      <c r="J2" s="18"/>
      <c r="K2" s="19"/>
      <c r="M2" s="20" t="s">
        <v>2</v>
      </c>
      <c r="N2" s="21"/>
      <c r="O2" s="21"/>
      <c r="P2" s="21"/>
      <c r="Q2" s="21"/>
      <c r="R2" s="21"/>
    </row>
    <row r="3" ht="24" spans="1:23">
      <c r="A3" s="6" t="s">
        <v>3</v>
      </c>
      <c r="B3" s="6" t="s">
        <v>4</v>
      </c>
      <c r="C3" s="6" t="s">
        <v>5</v>
      </c>
      <c r="D3" s="6" t="s">
        <v>6</v>
      </c>
      <c r="E3" s="6" t="s">
        <v>7</v>
      </c>
      <c r="F3" s="6" t="s">
        <v>8</v>
      </c>
      <c r="G3" s="6" t="s">
        <v>9</v>
      </c>
      <c r="H3" s="6" t="s">
        <v>10</v>
      </c>
      <c r="I3" s="6" t="s">
        <v>11</v>
      </c>
      <c r="J3" s="18"/>
      <c r="K3" s="19"/>
      <c r="M3" s="20" t="s">
        <v>12</v>
      </c>
      <c r="N3" s="20" t="s">
        <v>13</v>
      </c>
      <c r="O3" s="20" t="s">
        <v>14</v>
      </c>
      <c r="P3" s="20" t="s">
        <v>15</v>
      </c>
      <c r="Q3" s="20" t="s">
        <v>16</v>
      </c>
      <c r="R3" s="20" t="s">
        <v>17</v>
      </c>
      <c r="S3" s="30" t="s">
        <v>18</v>
      </c>
      <c r="T3" s="30" t="s">
        <v>19</v>
      </c>
      <c r="U3" s="30" t="s">
        <v>2</v>
      </c>
      <c r="V3" s="31" t="s">
        <v>18</v>
      </c>
      <c r="W3" s="31" t="s">
        <v>19</v>
      </c>
    </row>
    <row r="4" ht="25" customHeight="1" spans="1:25">
      <c r="A4" s="7">
        <v>1</v>
      </c>
      <c r="B4" s="8" t="s">
        <v>20</v>
      </c>
      <c r="C4" s="9" t="s">
        <v>21</v>
      </c>
      <c r="D4" s="10" t="s">
        <v>22</v>
      </c>
      <c r="E4" s="8" t="s">
        <v>23</v>
      </c>
      <c r="F4" s="11">
        <v>1</v>
      </c>
      <c r="G4" s="12"/>
      <c r="H4" s="12"/>
      <c r="I4" s="10"/>
      <c r="J4" s="22"/>
      <c r="K4" s="8" t="s">
        <v>24</v>
      </c>
      <c r="L4" s="11">
        <v>1</v>
      </c>
      <c r="M4" s="1">
        <v>42.18</v>
      </c>
      <c r="N4" s="23">
        <v>6</v>
      </c>
      <c r="P4" s="1">
        <v>33</v>
      </c>
      <c r="Q4" s="1">
        <f>L4*P4</f>
        <v>33</v>
      </c>
      <c r="R4" s="1">
        <f>M4*1.1139</f>
        <v>46.984302</v>
      </c>
      <c r="S4" s="1">
        <f>(M4+N4+O4+R4+P4)*0.09</f>
        <v>11.53478718</v>
      </c>
      <c r="T4" s="1">
        <f>(M4+N4+O4+P4+R4+S4)*0.02</f>
        <v>2.7939817836</v>
      </c>
      <c r="U4" s="1">
        <f>M4+N4+O4+P4+R4+S4+T4</f>
        <v>142.4930709636</v>
      </c>
      <c r="V4" s="1">
        <f>L4*S4</f>
        <v>11.53478718</v>
      </c>
      <c r="W4" s="1">
        <f>L4*T4</f>
        <v>2.7939817836</v>
      </c>
      <c r="X4" s="1">
        <f>L4*M4</f>
        <v>42.18</v>
      </c>
      <c r="Y4" s="1">
        <f>L4*R4</f>
        <v>46.984302</v>
      </c>
    </row>
    <row r="5" ht="25" customHeight="1" spans="1:25">
      <c r="A5" s="7">
        <v>2</v>
      </c>
      <c r="B5" s="8" t="s">
        <v>25</v>
      </c>
      <c r="C5" s="9" t="s">
        <v>26</v>
      </c>
      <c r="D5" s="10" t="s">
        <v>27</v>
      </c>
      <c r="E5" s="8" t="s">
        <v>23</v>
      </c>
      <c r="F5" s="11">
        <v>50</v>
      </c>
      <c r="G5" s="12"/>
      <c r="H5" s="12"/>
      <c r="I5" s="10"/>
      <c r="J5" s="22"/>
      <c r="K5" s="8" t="s">
        <v>28</v>
      </c>
      <c r="L5" s="11">
        <v>50</v>
      </c>
      <c r="M5" s="1">
        <v>26.22</v>
      </c>
      <c r="N5" s="1">
        <v>2.4</v>
      </c>
      <c r="P5" s="2">
        <v>30</v>
      </c>
      <c r="Q5" s="1">
        <f t="shared" ref="Q5:Q36" si="0">L5*P5</f>
        <v>1500</v>
      </c>
      <c r="R5" s="1">
        <f t="shared" ref="R5:R48" si="1">M5*1.1139</f>
        <v>29.206458</v>
      </c>
      <c r="S5" s="1">
        <f t="shared" ref="S5:S48" si="2">(M5+N5+O5+R5+P5)*0.09</f>
        <v>7.90438122</v>
      </c>
      <c r="T5" s="1">
        <f t="shared" ref="T5:T48" si="3">(M5+N5+O5+P5+R5+S5)*0.02</f>
        <v>1.9146167844</v>
      </c>
      <c r="U5" s="1">
        <f t="shared" ref="U5:U48" si="4">M5+N5+O5+P5+R5+S5+T5</f>
        <v>97.6454560044</v>
      </c>
      <c r="V5" s="1">
        <f t="shared" ref="V5:V36" si="5">L5*S5</f>
        <v>395.219061</v>
      </c>
      <c r="W5" s="1">
        <f t="shared" ref="W5:W36" si="6">L5*T5</f>
        <v>95.73083922</v>
      </c>
      <c r="X5" s="1">
        <f t="shared" ref="X5:X48" si="7">L5*M5</f>
        <v>1311</v>
      </c>
      <c r="Y5" s="1">
        <f t="shared" ref="Y5:Y48" si="8">L5*R5</f>
        <v>1460.3229</v>
      </c>
    </row>
    <row r="6" ht="25" customHeight="1" spans="1:25">
      <c r="A6" s="7">
        <v>3</v>
      </c>
      <c r="B6" s="8" t="s">
        <v>29</v>
      </c>
      <c r="C6" s="9" t="s">
        <v>30</v>
      </c>
      <c r="D6" s="10" t="s">
        <v>31</v>
      </c>
      <c r="E6" s="8" t="s">
        <v>32</v>
      </c>
      <c r="F6" s="11">
        <v>15.3</v>
      </c>
      <c r="G6" s="12"/>
      <c r="H6" s="12"/>
      <c r="I6" s="10"/>
      <c r="J6" s="22"/>
      <c r="K6" s="8" t="s">
        <v>33</v>
      </c>
      <c r="L6" s="11">
        <v>15.3</v>
      </c>
      <c r="M6" s="1">
        <v>261.082352941176</v>
      </c>
      <c r="N6" s="1">
        <v>4.8</v>
      </c>
      <c r="P6" s="1">
        <v>44.4</v>
      </c>
      <c r="Q6" s="1">
        <f t="shared" si="0"/>
        <v>679.32</v>
      </c>
      <c r="R6" s="1">
        <f t="shared" si="1"/>
        <v>290.819632941176</v>
      </c>
      <c r="S6" s="1">
        <f t="shared" si="2"/>
        <v>54.0991787294117</v>
      </c>
      <c r="T6" s="1">
        <f t="shared" si="3"/>
        <v>13.1040232922353</v>
      </c>
      <c r="U6" s="1">
        <f t="shared" si="4"/>
        <v>668.305187903999</v>
      </c>
      <c r="V6" s="1">
        <f t="shared" si="5"/>
        <v>827.717434559999</v>
      </c>
      <c r="W6" s="1">
        <f t="shared" si="6"/>
        <v>200.4915563712</v>
      </c>
      <c r="X6" s="1">
        <f t="shared" si="7"/>
        <v>3994.55999999999</v>
      </c>
      <c r="Y6" s="1">
        <f t="shared" si="8"/>
        <v>4449.54038399999</v>
      </c>
    </row>
    <row r="7" ht="25" customHeight="1" spans="1:25">
      <c r="A7" s="7">
        <v>4</v>
      </c>
      <c r="B7" s="8" t="s">
        <v>34</v>
      </c>
      <c r="C7" s="9" t="s">
        <v>35</v>
      </c>
      <c r="D7" s="10" t="s">
        <v>36</v>
      </c>
      <c r="E7" s="8" t="s">
        <v>37</v>
      </c>
      <c r="F7" s="11">
        <v>51</v>
      </c>
      <c r="G7" s="12"/>
      <c r="H7" s="12"/>
      <c r="I7" s="10"/>
      <c r="J7" s="22"/>
      <c r="K7" s="8" t="s">
        <v>38</v>
      </c>
      <c r="L7" s="11">
        <v>51</v>
      </c>
      <c r="M7" s="1">
        <v>79.8</v>
      </c>
      <c r="O7" s="1">
        <v>24</v>
      </c>
      <c r="Q7" s="1">
        <f t="shared" si="0"/>
        <v>0</v>
      </c>
      <c r="R7" s="1">
        <f t="shared" si="1"/>
        <v>88.88922</v>
      </c>
      <c r="S7" s="1">
        <f t="shared" si="2"/>
        <v>17.3420298</v>
      </c>
      <c r="T7" s="1">
        <f t="shared" si="3"/>
        <v>4.200624996</v>
      </c>
      <c r="U7" s="1">
        <f t="shared" si="4"/>
        <v>214.231874796</v>
      </c>
      <c r="V7" s="1">
        <f t="shared" si="5"/>
        <v>884.4435198</v>
      </c>
      <c r="W7" s="1">
        <f t="shared" si="6"/>
        <v>214.231874796</v>
      </c>
      <c r="X7" s="1">
        <f t="shared" si="7"/>
        <v>4069.8</v>
      </c>
      <c r="Y7" s="1">
        <f t="shared" si="8"/>
        <v>4533.35022</v>
      </c>
    </row>
    <row r="8" ht="25" customHeight="1" spans="1:25">
      <c r="A8" s="7">
        <v>5</v>
      </c>
      <c r="B8" s="8" t="s">
        <v>39</v>
      </c>
      <c r="C8" s="9" t="s">
        <v>40</v>
      </c>
      <c r="D8" s="10" t="s">
        <v>41</v>
      </c>
      <c r="E8" s="8" t="s">
        <v>42</v>
      </c>
      <c r="F8" s="11">
        <v>100</v>
      </c>
      <c r="G8" s="12"/>
      <c r="H8" s="12"/>
      <c r="I8" s="10"/>
      <c r="J8" s="22"/>
      <c r="K8" s="8" t="s">
        <v>43</v>
      </c>
      <c r="L8" s="11">
        <v>100</v>
      </c>
      <c r="M8" s="1">
        <v>20.52</v>
      </c>
      <c r="P8" s="1">
        <v>44.3</v>
      </c>
      <c r="Q8" s="1">
        <f t="shared" si="0"/>
        <v>4430</v>
      </c>
      <c r="R8" s="1">
        <f t="shared" si="1"/>
        <v>22.857228</v>
      </c>
      <c r="S8" s="1">
        <f t="shared" si="2"/>
        <v>7.89095052</v>
      </c>
      <c r="T8" s="1">
        <f t="shared" si="3"/>
        <v>1.9113635704</v>
      </c>
      <c r="U8" s="1">
        <f t="shared" si="4"/>
        <v>97.4795420904</v>
      </c>
      <c r="V8" s="1">
        <f t="shared" si="5"/>
        <v>789.095052</v>
      </c>
      <c r="W8" s="1">
        <f t="shared" si="6"/>
        <v>191.13635704</v>
      </c>
      <c r="X8" s="1">
        <f t="shared" si="7"/>
        <v>2052</v>
      </c>
      <c r="Y8" s="1">
        <f t="shared" si="8"/>
        <v>2285.7228</v>
      </c>
    </row>
    <row r="9" ht="25" customHeight="1" spans="1:25">
      <c r="A9" s="7">
        <v>6</v>
      </c>
      <c r="B9" s="8" t="s">
        <v>44</v>
      </c>
      <c r="C9" s="8" t="s">
        <v>45</v>
      </c>
      <c r="D9" s="10" t="s">
        <v>41</v>
      </c>
      <c r="E9" s="8" t="s">
        <v>46</v>
      </c>
      <c r="F9" s="11">
        <v>170</v>
      </c>
      <c r="G9" s="12"/>
      <c r="H9" s="12"/>
      <c r="I9" s="10"/>
      <c r="J9" s="22"/>
      <c r="K9" s="8" t="s">
        <v>47</v>
      </c>
      <c r="L9" s="11">
        <v>170</v>
      </c>
      <c r="M9" s="1">
        <v>54.72</v>
      </c>
      <c r="N9" s="23"/>
      <c r="Q9" s="1">
        <f t="shared" si="0"/>
        <v>0</v>
      </c>
      <c r="R9" s="1">
        <f t="shared" si="1"/>
        <v>60.952608</v>
      </c>
      <c r="S9" s="1">
        <f t="shared" si="2"/>
        <v>10.41053472</v>
      </c>
      <c r="T9" s="1">
        <f t="shared" si="3"/>
        <v>2.5216628544</v>
      </c>
      <c r="U9" s="1">
        <f t="shared" si="4"/>
        <v>128.6048055744</v>
      </c>
      <c r="V9" s="1">
        <f t="shared" si="5"/>
        <v>1769.7909024</v>
      </c>
      <c r="W9" s="1">
        <f t="shared" si="6"/>
        <v>428.682685248</v>
      </c>
      <c r="X9" s="1">
        <f t="shared" si="7"/>
        <v>9302.4</v>
      </c>
      <c r="Y9" s="1">
        <f t="shared" si="8"/>
        <v>10361.94336</v>
      </c>
    </row>
    <row r="10" ht="25" customHeight="1" spans="1:25">
      <c r="A10" s="7">
        <v>7</v>
      </c>
      <c r="B10" s="8" t="s">
        <v>44</v>
      </c>
      <c r="C10" s="8" t="s">
        <v>48</v>
      </c>
      <c r="D10" s="10" t="s">
        <v>41</v>
      </c>
      <c r="E10" s="8" t="s">
        <v>46</v>
      </c>
      <c r="F10" s="11">
        <v>50</v>
      </c>
      <c r="G10" s="12"/>
      <c r="H10" s="12"/>
      <c r="I10" s="10"/>
      <c r="J10" s="22"/>
      <c r="K10" s="8" t="s">
        <v>49</v>
      </c>
      <c r="L10" s="11">
        <v>50</v>
      </c>
      <c r="M10" s="1">
        <v>136.8</v>
      </c>
      <c r="N10" s="23"/>
      <c r="P10" s="1">
        <v>1750</v>
      </c>
      <c r="Q10" s="1">
        <f t="shared" si="0"/>
        <v>87500</v>
      </c>
      <c r="R10" s="1">
        <f t="shared" si="1"/>
        <v>152.38152</v>
      </c>
      <c r="S10" s="1">
        <f t="shared" si="2"/>
        <v>183.5263368</v>
      </c>
      <c r="T10" s="1">
        <f t="shared" si="3"/>
        <v>44.454157136</v>
      </c>
      <c r="U10" s="1">
        <f t="shared" si="4"/>
        <v>2267.162013936</v>
      </c>
      <c r="V10" s="1">
        <f t="shared" si="5"/>
        <v>9176.31684</v>
      </c>
      <c r="W10" s="1">
        <f t="shared" si="6"/>
        <v>2222.7078568</v>
      </c>
      <c r="X10" s="1">
        <f t="shared" si="7"/>
        <v>6840</v>
      </c>
      <c r="Y10" s="1">
        <f t="shared" si="8"/>
        <v>7619.076</v>
      </c>
    </row>
    <row r="11" ht="25" customHeight="1" spans="1:25">
      <c r="A11" s="7">
        <v>8</v>
      </c>
      <c r="B11" s="8" t="s">
        <v>50</v>
      </c>
      <c r="C11" s="8" t="s">
        <v>51</v>
      </c>
      <c r="D11" s="10" t="s">
        <v>41</v>
      </c>
      <c r="E11" s="8" t="s">
        <v>52</v>
      </c>
      <c r="F11" s="11">
        <v>153</v>
      </c>
      <c r="G11" s="12"/>
      <c r="H11" s="12"/>
      <c r="I11" s="10"/>
      <c r="J11" s="22"/>
      <c r="K11" s="8" t="s">
        <v>53</v>
      </c>
      <c r="L11" s="11">
        <v>153</v>
      </c>
      <c r="M11" s="1">
        <v>45.6</v>
      </c>
      <c r="Q11" s="1">
        <f t="shared" si="0"/>
        <v>0</v>
      </c>
      <c r="R11" s="1">
        <f t="shared" si="1"/>
        <v>50.79384</v>
      </c>
      <c r="S11" s="1">
        <f t="shared" si="2"/>
        <v>8.6754456</v>
      </c>
      <c r="T11" s="1">
        <f t="shared" si="3"/>
        <v>2.101385712</v>
      </c>
      <c r="U11" s="1">
        <f t="shared" si="4"/>
        <v>107.170671312</v>
      </c>
      <c r="V11" s="1">
        <f t="shared" si="5"/>
        <v>1327.3431768</v>
      </c>
      <c r="W11" s="1">
        <f t="shared" si="6"/>
        <v>321.512013936</v>
      </c>
      <c r="X11" s="1">
        <f t="shared" si="7"/>
        <v>6976.8</v>
      </c>
      <c r="Y11" s="1">
        <f t="shared" si="8"/>
        <v>7771.45752</v>
      </c>
    </row>
    <row r="12" ht="25" customHeight="1" spans="1:25">
      <c r="A12" s="7">
        <v>9</v>
      </c>
      <c r="B12" s="8" t="s">
        <v>50</v>
      </c>
      <c r="C12" s="8" t="s">
        <v>51</v>
      </c>
      <c r="D12" s="10" t="s">
        <v>54</v>
      </c>
      <c r="E12" s="8" t="s">
        <v>52</v>
      </c>
      <c r="F12" s="11">
        <v>95.6</v>
      </c>
      <c r="G12" s="12"/>
      <c r="H12" s="12"/>
      <c r="I12" s="10"/>
      <c r="J12" s="22"/>
      <c r="K12" s="8" t="s">
        <v>55</v>
      </c>
      <c r="L12" s="11">
        <v>95.6</v>
      </c>
      <c r="M12" s="1">
        <v>45.6</v>
      </c>
      <c r="Q12" s="1">
        <f t="shared" si="0"/>
        <v>0</v>
      </c>
      <c r="R12" s="1">
        <f t="shared" si="1"/>
        <v>50.79384</v>
      </c>
      <c r="S12" s="1">
        <f t="shared" si="2"/>
        <v>8.6754456</v>
      </c>
      <c r="T12" s="1">
        <f t="shared" si="3"/>
        <v>2.101385712</v>
      </c>
      <c r="U12" s="1">
        <f t="shared" si="4"/>
        <v>107.170671312</v>
      </c>
      <c r="V12" s="1">
        <f t="shared" si="5"/>
        <v>829.37259936</v>
      </c>
      <c r="W12" s="1">
        <f t="shared" si="6"/>
        <v>200.8924740672</v>
      </c>
      <c r="X12" s="1">
        <f t="shared" si="7"/>
        <v>4359.36</v>
      </c>
      <c r="Y12" s="1">
        <f t="shared" si="8"/>
        <v>4855.891104</v>
      </c>
    </row>
    <row r="13" ht="25" customHeight="1" spans="1:25">
      <c r="A13" s="7">
        <v>10</v>
      </c>
      <c r="B13" s="8" t="s">
        <v>50</v>
      </c>
      <c r="C13" s="8" t="s">
        <v>56</v>
      </c>
      <c r="D13" s="10" t="s">
        <v>57</v>
      </c>
      <c r="E13" s="8" t="s">
        <v>52</v>
      </c>
      <c r="F13" s="11">
        <v>153</v>
      </c>
      <c r="G13" s="12"/>
      <c r="H13" s="12"/>
      <c r="I13" s="10"/>
      <c r="J13" s="22"/>
      <c r="K13" s="8" t="s">
        <v>58</v>
      </c>
      <c r="L13" s="11">
        <v>153</v>
      </c>
      <c r="M13" s="1">
        <v>114</v>
      </c>
      <c r="P13" s="1">
        <v>269</v>
      </c>
      <c r="Q13" s="1">
        <f t="shared" si="0"/>
        <v>41157</v>
      </c>
      <c r="R13" s="1">
        <f t="shared" si="1"/>
        <v>126.9846</v>
      </c>
      <c r="S13" s="1">
        <f t="shared" si="2"/>
        <v>45.898614</v>
      </c>
      <c r="T13" s="1">
        <f t="shared" si="3"/>
        <v>11.11766428</v>
      </c>
      <c r="U13" s="1">
        <f t="shared" si="4"/>
        <v>567.00087828</v>
      </c>
      <c r="V13" s="1">
        <f t="shared" si="5"/>
        <v>7022.487942</v>
      </c>
      <c r="W13" s="1">
        <f t="shared" si="6"/>
        <v>1701.00263484</v>
      </c>
      <c r="X13" s="1">
        <f t="shared" si="7"/>
        <v>17442</v>
      </c>
      <c r="Y13" s="1">
        <f t="shared" si="8"/>
        <v>19428.6438</v>
      </c>
    </row>
    <row r="14" ht="25" customHeight="1" spans="1:25">
      <c r="A14" s="7">
        <v>11</v>
      </c>
      <c r="B14" s="8" t="s">
        <v>59</v>
      </c>
      <c r="C14" s="9" t="s">
        <v>60</v>
      </c>
      <c r="D14" s="13" t="s">
        <v>61</v>
      </c>
      <c r="E14" s="8" t="s">
        <v>62</v>
      </c>
      <c r="F14" s="11">
        <v>1008</v>
      </c>
      <c r="G14" s="12"/>
      <c r="H14" s="12"/>
      <c r="I14" s="10"/>
      <c r="J14" s="22"/>
      <c r="K14" s="8" t="s">
        <v>63</v>
      </c>
      <c r="L14" s="11">
        <v>1008</v>
      </c>
      <c r="M14" s="1">
        <v>9.12</v>
      </c>
      <c r="P14" s="1">
        <v>0.2</v>
      </c>
      <c r="Q14" s="1">
        <f t="shared" si="0"/>
        <v>201.6</v>
      </c>
      <c r="R14" s="1">
        <f t="shared" si="1"/>
        <v>10.158768</v>
      </c>
      <c r="S14" s="1">
        <f t="shared" si="2"/>
        <v>1.75308912</v>
      </c>
      <c r="T14" s="1">
        <f t="shared" si="3"/>
        <v>0.4246371424</v>
      </c>
      <c r="U14" s="1">
        <f t="shared" si="4"/>
        <v>21.6564942624</v>
      </c>
      <c r="V14" s="1">
        <f t="shared" si="5"/>
        <v>1767.11383296</v>
      </c>
      <c r="W14" s="1">
        <f t="shared" si="6"/>
        <v>428.0342395392</v>
      </c>
      <c r="X14" s="1">
        <f t="shared" si="7"/>
        <v>9192.96</v>
      </c>
      <c r="Y14" s="1">
        <f t="shared" si="8"/>
        <v>10240.038144</v>
      </c>
    </row>
    <row r="15" ht="25" customHeight="1" spans="1:25">
      <c r="A15" s="7">
        <v>12</v>
      </c>
      <c r="B15" s="8" t="s">
        <v>64</v>
      </c>
      <c r="C15" s="8" t="s">
        <v>65</v>
      </c>
      <c r="D15" s="6" t="s">
        <v>66</v>
      </c>
      <c r="E15" s="8" t="s">
        <v>67</v>
      </c>
      <c r="F15" s="11">
        <v>50</v>
      </c>
      <c r="G15" s="12"/>
      <c r="H15" s="12"/>
      <c r="I15" s="10"/>
      <c r="J15" s="22"/>
      <c r="K15" s="8" t="s">
        <v>68</v>
      </c>
      <c r="L15" s="11">
        <v>50</v>
      </c>
      <c r="M15" s="1">
        <v>57</v>
      </c>
      <c r="O15" s="1">
        <v>30</v>
      </c>
      <c r="Q15" s="1">
        <f t="shared" si="0"/>
        <v>0</v>
      </c>
      <c r="R15" s="1">
        <f t="shared" si="1"/>
        <v>63.4923</v>
      </c>
      <c r="S15" s="1">
        <f t="shared" si="2"/>
        <v>13.544307</v>
      </c>
      <c r="T15" s="1">
        <f t="shared" si="3"/>
        <v>3.28073214</v>
      </c>
      <c r="U15" s="1">
        <f t="shared" si="4"/>
        <v>167.31733914</v>
      </c>
      <c r="V15" s="1">
        <f t="shared" si="5"/>
        <v>677.21535</v>
      </c>
      <c r="W15" s="1">
        <f t="shared" si="6"/>
        <v>164.036607</v>
      </c>
      <c r="X15" s="1">
        <f t="shared" si="7"/>
        <v>2850</v>
      </c>
      <c r="Y15" s="1">
        <f t="shared" si="8"/>
        <v>3174.615</v>
      </c>
    </row>
    <row r="16" ht="25" customHeight="1" spans="1:25">
      <c r="A16" s="7">
        <v>13</v>
      </c>
      <c r="B16" s="8" t="s">
        <v>69</v>
      </c>
      <c r="C16" s="9" t="s">
        <v>70</v>
      </c>
      <c r="D16" s="6" t="s">
        <v>66</v>
      </c>
      <c r="E16" s="8" t="s">
        <v>71</v>
      </c>
      <c r="F16" s="11">
        <v>7.12</v>
      </c>
      <c r="G16" s="12"/>
      <c r="H16" s="12"/>
      <c r="I16" s="10"/>
      <c r="J16" s="22"/>
      <c r="K16" s="8" t="s">
        <v>72</v>
      </c>
      <c r="L16" s="11">
        <v>7.12</v>
      </c>
      <c r="M16" s="1">
        <v>59.7991573033708</v>
      </c>
      <c r="O16" s="1">
        <v>5.94943820224719</v>
      </c>
      <c r="Q16" s="1">
        <f t="shared" si="0"/>
        <v>0</v>
      </c>
      <c r="R16" s="1">
        <f t="shared" si="1"/>
        <v>66.6102813202247</v>
      </c>
      <c r="S16" s="1">
        <f t="shared" si="2"/>
        <v>11.9122989143258</v>
      </c>
      <c r="T16" s="1">
        <f t="shared" si="3"/>
        <v>2.88542351480337</v>
      </c>
      <c r="U16" s="1">
        <f t="shared" si="4"/>
        <v>147.156599254972</v>
      </c>
      <c r="V16" s="1">
        <f t="shared" si="5"/>
        <v>84.81556827</v>
      </c>
      <c r="W16" s="1">
        <f t="shared" si="6"/>
        <v>20.5442154254</v>
      </c>
      <c r="X16" s="1">
        <f t="shared" si="7"/>
        <v>425.77</v>
      </c>
      <c r="Y16" s="1">
        <f t="shared" si="8"/>
        <v>474.265203</v>
      </c>
    </row>
    <row r="17" ht="25" customHeight="1" spans="1:25">
      <c r="A17" s="7">
        <v>14</v>
      </c>
      <c r="B17" s="8" t="s">
        <v>73</v>
      </c>
      <c r="C17" s="9" t="s">
        <v>74</v>
      </c>
      <c r="D17" s="6" t="s">
        <v>66</v>
      </c>
      <c r="E17" s="8" t="s">
        <v>71</v>
      </c>
      <c r="F17" s="11">
        <v>32.88</v>
      </c>
      <c r="G17" s="12"/>
      <c r="H17" s="12"/>
      <c r="I17" s="10"/>
      <c r="J17" s="22"/>
      <c r="K17" s="8" t="s">
        <v>75</v>
      </c>
      <c r="L17" s="11">
        <v>32.88</v>
      </c>
      <c r="M17" s="1">
        <v>45.3984184914842</v>
      </c>
      <c r="O17" s="1">
        <v>4.75942822384428</v>
      </c>
      <c r="Q17" s="1">
        <f t="shared" si="0"/>
        <v>0</v>
      </c>
      <c r="R17" s="1">
        <f t="shared" si="1"/>
        <v>50.5692983576642</v>
      </c>
      <c r="S17" s="1">
        <f t="shared" si="2"/>
        <v>9.06544305656934</v>
      </c>
      <c r="T17" s="1">
        <f t="shared" si="3"/>
        <v>2.19585176259124</v>
      </c>
      <c r="U17" s="1">
        <f t="shared" si="4"/>
        <v>111.988439892153</v>
      </c>
      <c r="V17" s="1">
        <f t="shared" si="5"/>
        <v>298.0717677</v>
      </c>
      <c r="W17" s="1">
        <f t="shared" si="6"/>
        <v>72.199605954</v>
      </c>
      <c r="X17" s="1">
        <f t="shared" si="7"/>
        <v>1492.7</v>
      </c>
      <c r="Y17" s="1">
        <f t="shared" si="8"/>
        <v>1662.71853</v>
      </c>
    </row>
    <row r="18" ht="25" customHeight="1" spans="1:25">
      <c r="A18" s="7">
        <v>15</v>
      </c>
      <c r="B18" s="8" t="s">
        <v>76</v>
      </c>
      <c r="C18" s="8" t="s">
        <v>77</v>
      </c>
      <c r="D18" s="13" t="s">
        <v>78</v>
      </c>
      <c r="E18" s="8" t="s">
        <v>79</v>
      </c>
      <c r="F18" s="11">
        <v>0</v>
      </c>
      <c r="G18" s="12"/>
      <c r="H18" s="12"/>
      <c r="I18" s="10"/>
      <c r="J18" s="22"/>
      <c r="K18" s="8" t="s">
        <v>80</v>
      </c>
      <c r="L18" s="11"/>
      <c r="M18" s="1">
        <v>0</v>
      </c>
      <c r="P18" s="24"/>
      <c r="Q18" s="1">
        <f t="shared" si="0"/>
        <v>0</v>
      </c>
      <c r="R18" s="1">
        <f t="shared" si="1"/>
        <v>0</v>
      </c>
      <c r="S18" s="1">
        <f t="shared" si="2"/>
        <v>0</v>
      </c>
      <c r="T18" s="1">
        <f t="shared" si="3"/>
        <v>0</v>
      </c>
      <c r="U18" s="1">
        <f t="shared" si="4"/>
        <v>0</v>
      </c>
      <c r="V18" s="1">
        <f t="shared" si="5"/>
        <v>0</v>
      </c>
      <c r="W18" s="1">
        <f t="shared" si="6"/>
        <v>0</v>
      </c>
      <c r="X18" s="1">
        <f t="shared" si="7"/>
        <v>0</v>
      </c>
      <c r="Y18" s="1">
        <f t="shared" si="8"/>
        <v>0</v>
      </c>
    </row>
    <row r="19" ht="25" customHeight="1" spans="1:25">
      <c r="A19" s="7">
        <v>16</v>
      </c>
      <c r="B19" s="8" t="s">
        <v>81</v>
      </c>
      <c r="C19" s="8" t="s">
        <v>82</v>
      </c>
      <c r="D19" s="13" t="s">
        <v>83</v>
      </c>
      <c r="E19" s="8" t="s">
        <v>84</v>
      </c>
      <c r="F19" s="11">
        <v>2.563</v>
      </c>
      <c r="G19" s="12"/>
      <c r="H19" s="12"/>
      <c r="I19" s="10"/>
      <c r="J19" s="22"/>
      <c r="K19" s="8" t="s">
        <v>85</v>
      </c>
      <c r="L19" s="11">
        <v>2.563</v>
      </c>
      <c r="M19" s="1">
        <v>243.624658603199</v>
      </c>
      <c r="P19" s="25"/>
      <c r="Q19" s="1">
        <f t="shared" si="0"/>
        <v>0</v>
      </c>
      <c r="R19" s="1">
        <f t="shared" si="1"/>
        <v>271.373507218103</v>
      </c>
      <c r="S19" s="1">
        <f t="shared" si="2"/>
        <v>46.3498349239172</v>
      </c>
      <c r="T19" s="1">
        <f t="shared" si="3"/>
        <v>11.2269600149044</v>
      </c>
      <c r="U19" s="1">
        <f t="shared" si="4"/>
        <v>572.574960760124</v>
      </c>
      <c r="V19" s="1">
        <f t="shared" si="5"/>
        <v>118.79462691</v>
      </c>
      <c r="W19" s="1">
        <f t="shared" si="6"/>
        <v>28.7746985182</v>
      </c>
      <c r="X19" s="1">
        <f t="shared" si="7"/>
        <v>624.409999999999</v>
      </c>
      <c r="Y19" s="1">
        <f t="shared" si="8"/>
        <v>695.530298999999</v>
      </c>
    </row>
    <row r="20" ht="25" customHeight="1" spans="1:25">
      <c r="A20" s="7">
        <v>17</v>
      </c>
      <c r="B20" s="8" t="s">
        <v>81</v>
      </c>
      <c r="C20" s="8" t="s">
        <v>86</v>
      </c>
      <c r="D20" s="14" t="s">
        <v>87</v>
      </c>
      <c r="E20" s="8" t="s">
        <v>84</v>
      </c>
      <c r="F20" s="11">
        <v>0.338</v>
      </c>
      <c r="G20" s="12"/>
      <c r="H20" s="12"/>
      <c r="I20" s="10"/>
      <c r="J20" s="22"/>
      <c r="K20" s="8" t="s">
        <v>88</v>
      </c>
      <c r="L20" s="11">
        <v>0.338</v>
      </c>
      <c r="M20" s="1">
        <v>812.248520710059</v>
      </c>
      <c r="P20" s="24">
        <v>654</v>
      </c>
      <c r="Q20" s="1">
        <f t="shared" si="0"/>
        <v>221.052</v>
      </c>
      <c r="R20" s="1">
        <f t="shared" si="1"/>
        <v>904.763627218935</v>
      </c>
      <c r="S20" s="1">
        <f t="shared" si="2"/>
        <v>213.391093313609</v>
      </c>
      <c r="T20" s="1">
        <f t="shared" si="3"/>
        <v>51.6880648248521</v>
      </c>
      <c r="U20" s="1">
        <f t="shared" si="4"/>
        <v>2636.09130606746</v>
      </c>
      <c r="V20" s="1">
        <f t="shared" si="5"/>
        <v>72.12618954</v>
      </c>
      <c r="W20" s="1">
        <f t="shared" si="6"/>
        <v>17.4705659108</v>
      </c>
      <c r="X20" s="1">
        <f t="shared" si="7"/>
        <v>274.54</v>
      </c>
      <c r="Y20" s="1">
        <f t="shared" si="8"/>
        <v>305.810106</v>
      </c>
    </row>
    <row r="21" ht="25" customHeight="1" spans="1:25">
      <c r="A21" s="7">
        <v>18</v>
      </c>
      <c r="B21" s="8" t="s">
        <v>89</v>
      </c>
      <c r="C21" s="8" t="s">
        <v>90</v>
      </c>
      <c r="D21" s="14" t="s">
        <v>91</v>
      </c>
      <c r="E21" s="8" t="s">
        <v>84</v>
      </c>
      <c r="F21" s="11">
        <v>10.8</v>
      </c>
      <c r="G21" s="12"/>
      <c r="H21" s="12"/>
      <c r="I21" s="10"/>
      <c r="J21" s="26"/>
      <c r="K21" s="27" t="s">
        <v>92</v>
      </c>
      <c r="L21" s="28">
        <v>10.8</v>
      </c>
      <c r="M21" s="1">
        <v>563.244444444444</v>
      </c>
      <c r="Q21" s="1">
        <f t="shared" si="0"/>
        <v>0</v>
      </c>
      <c r="R21" s="1">
        <f t="shared" si="1"/>
        <v>627.397986666666</v>
      </c>
      <c r="S21" s="1">
        <f t="shared" si="2"/>
        <v>107.1578188</v>
      </c>
      <c r="T21" s="1">
        <f t="shared" si="3"/>
        <v>25.9560049982222</v>
      </c>
      <c r="U21" s="1">
        <f t="shared" si="4"/>
        <v>1323.75625490933</v>
      </c>
      <c r="V21" s="1">
        <f t="shared" si="5"/>
        <v>1157.30444304</v>
      </c>
      <c r="W21" s="1">
        <f t="shared" si="6"/>
        <v>280.3248539808</v>
      </c>
      <c r="X21" s="1">
        <f t="shared" si="7"/>
        <v>6083.04</v>
      </c>
      <c r="Y21" s="1">
        <f t="shared" si="8"/>
        <v>6775.89825599999</v>
      </c>
    </row>
    <row r="22" ht="25" customHeight="1" spans="1:25">
      <c r="A22" s="7">
        <v>19</v>
      </c>
      <c r="B22" s="8" t="s">
        <v>89</v>
      </c>
      <c r="C22" s="8" t="s">
        <v>93</v>
      </c>
      <c r="D22" s="13" t="s">
        <v>94</v>
      </c>
      <c r="E22" s="8" t="s">
        <v>84</v>
      </c>
      <c r="F22" s="11">
        <v>0.31</v>
      </c>
      <c r="G22" s="12"/>
      <c r="H22" s="12"/>
      <c r="I22" s="10"/>
      <c r="J22" s="26"/>
      <c r="K22" s="27" t="s">
        <v>95</v>
      </c>
      <c r="L22" s="28">
        <v>0.31</v>
      </c>
      <c r="M22" s="1">
        <v>1408.35483870968</v>
      </c>
      <c r="P22" s="1">
        <v>461.5</v>
      </c>
      <c r="Q22" s="1">
        <f t="shared" si="0"/>
        <v>143.065</v>
      </c>
      <c r="R22" s="1">
        <f t="shared" si="1"/>
        <v>1568.76645483871</v>
      </c>
      <c r="S22" s="1">
        <f t="shared" si="2"/>
        <v>309.475916419355</v>
      </c>
      <c r="T22" s="1">
        <f t="shared" si="3"/>
        <v>74.961944199355</v>
      </c>
      <c r="U22" s="1">
        <f t="shared" si="4"/>
        <v>3823.0591541671</v>
      </c>
      <c r="V22" s="1">
        <f t="shared" si="5"/>
        <v>95.9375340900001</v>
      </c>
      <c r="W22" s="1">
        <f t="shared" si="6"/>
        <v>23.2382027018</v>
      </c>
      <c r="X22" s="1">
        <f t="shared" si="7"/>
        <v>436.590000000001</v>
      </c>
      <c r="Y22" s="1">
        <f t="shared" si="8"/>
        <v>486.317601000001</v>
      </c>
    </row>
    <row r="23" ht="25" customHeight="1" spans="1:25">
      <c r="A23" s="7">
        <v>20</v>
      </c>
      <c r="B23" s="8" t="s">
        <v>96</v>
      </c>
      <c r="C23" s="8" t="s">
        <v>97</v>
      </c>
      <c r="D23" s="13" t="s">
        <v>98</v>
      </c>
      <c r="E23" s="8" t="s">
        <v>84</v>
      </c>
      <c r="F23" s="11">
        <v>2.886</v>
      </c>
      <c r="G23" s="12"/>
      <c r="H23" s="12"/>
      <c r="I23" s="10"/>
      <c r="J23" s="26"/>
      <c r="K23" s="27" t="s">
        <v>99</v>
      </c>
      <c r="L23" s="28">
        <v>2.886</v>
      </c>
      <c r="M23" s="1">
        <v>1294.16146916147</v>
      </c>
      <c r="O23" s="1">
        <v>58.54</v>
      </c>
      <c r="P23" s="1">
        <v>2645</v>
      </c>
      <c r="Q23" s="1">
        <f t="shared" si="0"/>
        <v>7633.47</v>
      </c>
      <c r="R23" s="1">
        <f t="shared" si="1"/>
        <v>1441.56646049896</v>
      </c>
      <c r="S23" s="1">
        <f t="shared" si="2"/>
        <v>489.534113669439</v>
      </c>
      <c r="T23" s="1">
        <f t="shared" si="3"/>
        <v>118.576040866597</v>
      </c>
      <c r="U23" s="1">
        <f t="shared" si="4"/>
        <v>6047.37808419647</v>
      </c>
      <c r="V23" s="1">
        <f t="shared" si="5"/>
        <v>1412.79545205</v>
      </c>
      <c r="W23" s="1">
        <f t="shared" si="6"/>
        <v>342.210453941</v>
      </c>
      <c r="X23" s="1">
        <f t="shared" si="7"/>
        <v>3734.95</v>
      </c>
      <c r="Y23" s="1">
        <f t="shared" si="8"/>
        <v>4160.360805</v>
      </c>
    </row>
    <row r="24" ht="25" customHeight="1" spans="1:25">
      <c r="A24" s="7">
        <v>21</v>
      </c>
      <c r="B24" s="8" t="s">
        <v>100</v>
      </c>
      <c r="C24" s="8" t="s">
        <v>101</v>
      </c>
      <c r="D24" s="13" t="s">
        <v>102</v>
      </c>
      <c r="E24" s="8" t="s">
        <v>84</v>
      </c>
      <c r="F24" s="11">
        <v>15.3</v>
      </c>
      <c r="G24" s="12"/>
      <c r="H24" s="12"/>
      <c r="I24" s="10"/>
      <c r="J24" s="26"/>
      <c r="K24" s="27" t="s">
        <v>103</v>
      </c>
      <c r="L24" s="28">
        <v>15.3</v>
      </c>
      <c r="M24" s="1">
        <v>1294.33202614379</v>
      </c>
      <c r="O24" s="1">
        <v>58.5</v>
      </c>
      <c r="P24" s="1">
        <v>700</v>
      </c>
      <c r="Q24" s="1">
        <f t="shared" si="0"/>
        <v>10710</v>
      </c>
      <c r="R24" s="1">
        <f t="shared" si="1"/>
        <v>1441.75644392157</v>
      </c>
      <c r="S24" s="1">
        <f t="shared" si="2"/>
        <v>314.512962305882</v>
      </c>
      <c r="T24" s="1">
        <f t="shared" si="3"/>
        <v>76.1820286474248</v>
      </c>
      <c r="U24" s="1">
        <f t="shared" si="4"/>
        <v>3885.28346101866</v>
      </c>
      <c r="V24" s="1">
        <f t="shared" si="5"/>
        <v>4812.04832328</v>
      </c>
      <c r="W24" s="1">
        <f t="shared" si="6"/>
        <v>1165.5850383056</v>
      </c>
      <c r="X24" s="1">
        <f t="shared" si="7"/>
        <v>19803.28</v>
      </c>
      <c r="Y24" s="1">
        <f t="shared" si="8"/>
        <v>22058.873592</v>
      </c>
    </row>
    <row r="25" ht="25" customHeight="1" spans="1:25">
      <c r="A25" s="7">
        <v>22</v>
      </c>
      <c r="B25" s="8" t="s">
        <v>104</v>
      </c>
      <c r="C25" s="8" t="s">
        <v>105</v>
      </c>
      <c r="D25" s="13" t="s">
        <v>106</v>
      </c>
      <c r="E25" s="8" t="s">
        <v>84</v>
      </c>
      <c r="F25" s="11">
        <v>1.486</v>
      </c>
      <c r="G25" s="12"/>
      <c r="H25" s="12"/>
      <c r="I25" s="10"/>
      <c r="J25" s="26"/>
      <c r="K25" s="27" t="s">
        <v>107</v>
      </c>
      <c r="L25" s="28">
        <v>1.486</v>
      </c>
      <c r="M25" s="1">
        <v>1576.67563930014</v>
      </c>
      <c r="O25" s="1">
        <v>70.23</v>
      </c>
      <c r="P25" s="1">
        <v>4615</v>
      </c>
      <c r="Q25" s="1">
        <f t="shared" si="0"/>
        <v>6857.89</v>
      </c>
      <c r="R25" s="1">
        <f t="shared" si="1"/>
        <v>1756.25899461643</v>
      </c>
      <c r="S25" s="1">
        <f t="shared" si="2"/>
        <v>721.634817052491</v>
      </c>
      <c r="T25" s="1">
        <f t="shared" si="3"/>
        <v>174.795989019381</v>
      </c>
      <c r="U25" s="1">
        <f t="shared" si="4"/>
        <v>8914.59543998844</v>
      </c>
      <c r="V25" s="1">
        <f t="shared" si="5"/>
        <v>1072.34933814</v>
      </c>
      <c r="W25" s="1">
        <f t="shared" si="6"/>
        <v>259.7468396828</v>
      </c>
      <c r="X25" s="1">
        <f t="shared" si="7"/>
        <v>2342.94000000001</v>
      </c>
      <c r="Y25" s="1">
        <f t="shared" si="8"/>
        <v>2609.80086600001</v>
      </c>
    </row>
    <row r="26" ht="25" customHeight="1" spans="1:25">
      <c r="A26" s="7">
        <v>23</v>
      </c>
      <c r="B26" s="8" t="s">
        <v>108</v>
      </c>
      <c r="C26" s="8" t="s">
        <v>109</v>
      </c>
      <c r="D26" s="10" t="s">
        <v>110</v>
      </c>
      <c r="E26" s="8" t="s">
        <v>84</v>
      </c>
      <c r="F26" s="11">
        <v>1.188</v>
      </c>
      <c r="G26" s="12"/>
      <c r="H26" s="12"/>
      <c r="I26" s="10"/>
      <c r="J26" s="26"/>
      <c r="K26" s="27" t="s">
        <v>111</v>
      </c>
      <c r="L26" s="28">
        <v>1.188</v>
      </c>
      <c r="M26" s="1">
        <v>1851.06060606061</v>
      </c>
      <c r="O26" s="1">
        <v>98.28</v>
      </c>
      <c r="P26" s="1">
        <v>7877</v>
      </c>
      <c r="Q26" s="1">
        <f t="shared" si="0"/>
        <v>9357.876</v>
      </c>
      <c r="R26" s="1">
        <f t="shared" si="1"/>
        <v>2061.89640909091</v>
      </c>
      <c r="S26" s="1">
        <f t="shared" si="2"/>
        <v>1069.94133136364</v>
      </c>
      <c r="T26" s="1">
        <f t="shared" si="3"/>
        <v>259.163566930303</v>
      </c>
      <c r="U26" s="1">
        <f t="shared" si="4"/>
        <v>13217.3419134455</v>
      </c>
      <c r="V26" s="1">
        <f t="shared" si="5"/>
        <v>1271.09030166</v>
      </c>
      <c r="W26" s="1">
        <f t="shared" si="6"/>
        <v>307.8863175132</v>
      </c>
      <c r="X26" s="1">
        <f t="shared" si="7"/>
        <v>2199.06</v>
      </c>
      <c r="Y26" s="1">
        <f t="shared" si="8"/>
        <v>2449.53293400001</v>
      </c>
    </row>
    <row r="27" ht="25" customHeight="1" spans="1:25">
      <c r="A27" s="7">
        <v>24</v>
      </c>
      <c r="B27" s="8" t="s">
        <v>112</v>
      </c>
      <c r="C27" s="8" t="s">
        <v>113</v>
      </c>
      <c r="D27" s="10" t="s">
        <v>114</v>
      </c>
      <c r="E27" s="8" t="s">
        <v>115</v>
      </c>
      <c r="F27" s="11">
        <v>63</v>
      </c>
      <c r="G27" s="12"/>
      <c r="H27" s="12"/>
      <c r="I27" s="10"/>
      <c r="J27" s="26"/>
      <c r="K27" s="27" t="s">
        <v>116</v>
      </c>
      <c r="L27" s="28">
        <v>63</v>
      </c>
      <c r="M27" s="1">
        <v>91</v>
      </c>
      <c r="Q27" s="1">
        <f t="shared" si="0"/>
        <v>0</v>
      </c>
      <c r="R27" s="1">
        <f t="shared" si="1"/>
        <v>101.3649</v>
      </c>
      <c r="S27" s="1">
        <f t="shared" si="2"/>
        <v>17.312841</v>
      </c>
      <c r="T27" s="1">
        <f t="shared" si="3"/>
        <v>4.19355482</v>
      </c>
      <c r="U27" s="1">
        <f t="shared" si="4"/>
        <v>213.87129582</v>
      </c>
      <c r="V27" s="1">
        <f t="shared" si="5"/>
        <v>1090.708983</v>
      </c>
      <c r="W27" s="1">
        <f t="shared" si="6"/>
        <v>264.19395366</v>
      </c>
      <c r="X27" s="1">
        <f t="shared" si="7"/>
        <v>5733</v>
      </c>
      <c r="Y27" s="1">
        <f t="shared" si="8"/>
        <v>6385.9887</v>
      </c>
    </row>
    <row r="28" ht="25" customHeight="1" spans="1:25">
      <c r="A28" s="7">
        <v>25</v>
      </c>
      <c r="B28" s="8" t="s">
        <v>117</v>
      </c>
      <c r="C28" s="8" t="s">
        <v>118</v>
      </c>
      <c r="D28" s="10" t="s">
        <v>119</v>
      </c>
      <c r="E28" s="8" t="s">
        <v>52</v>
      </c>
      <c r="F28" s="11">
        <v>4.07</v>
      </c>
      <c r="G28" s="12"/>
      <c r="H28" s="12"/>
      <c r="I28" s="10"/>
      <c r="J28" s="26"/>
      <c r="K28" s="27" t="s">
        <v>120</v>
      </c>
      <c r="L28" s="28">
        <v>4.07</v>
      </c>
      <c r="M28" s="1">
        <v>307.862407862408</v>
      </c>
      <c r="P28" s="25">
        <v>461.5</v>
      </c>
      <c r="Q28" s="1">
        <f t="shared" si="0"/>
        <v>1878.305</v>
      </c>
      <c r="R28" s="1">
        <f t="shared" si="1"/>
        <v>342.927936117936</v>
      </c>
      <c r="S28" s="1">
        <f t="shared" si="2"/>
        <v>100.106130958231</v>
      </c>
      <c r="T28" s="1">
        <f t="shared" si="3"/>
        <v>24.2479294987715</v>
      </c>
      <c r="U28" s="1">
        <f t="shared" si="4"/>
        <v>1236.64440443735</v>
      </c>
      <c r="V28" s="1">
        <f t="shared" si="5"/>
        <v>407.431953</v>
      </c>
      <c r="W28" s="1">
        <f t="shared" si="6"/>
        <v>98.68907306</v>
      </c>
      <c r="X28" s="1">
        <f t="shared" si="7"/>
        <v>1253</v>
      </c>
      <c r="Y28" s="1">
        <f t="shared" si="8"/>
        <v>1395.7167</v>
      </c>
    </row>
    <row r="29" ht="25" customHeight="1" spans="1:25">
      <c r="A29" s="7">
        <v>26</v>
      </c>
      <c r="B29" s="8" t="s">
        <v>121</v>
      </c>
      <c r="C29" s="8" t="s">
        <v>122</v>
      </c>
      <c r="D29" s="10"/>
      <c r="E29" s="8" t="s">
        <v>71</v>
      </c>
      <c r="F29" s="11">
        <v>10</v>
      </c>
      <c r="G29" s="12"/>
      <c r="H29" s="12"/>
      <c r="I29" s="10"/>
      <c r="J29" s="26"/>
      <c r="K29" s="27" t="s">
        <v>123</v>
      </c>
      <c r="L29" s="28">
        <v>10</v>
      </c>
      <c r="M29" s="1">
        <v>290.16</v>
      </c>
      <c r="P29" s="1">
        <v>170</v>
      </c>
      <c r="Q29" s="1">
        <f t="shared" si="0"/>
        <v>1700</v>
      </c>
      <c r="R29" s="1">
        <f t="shared" si="1"/>
        <v>323.209224</v>
      </c>
      <c r="S29" s="1">
        <f t="shared" si="2"/>
        <v>70.50323016</v>
      </c>
      <c r="T29" s="1">
        <f t="shared" si="3"/>
        <v>17.0774490832</v>
      </c>
      <c r="U29" s="1">
        <f t="shared" si="4"/>
        <v>870.9499032432</v>
      </c>
      <c r="V29" s="1">
        <f t="shared" si="5"/>
        <v>705.0323016</v>
      </c>
      <c r="W29" s="1">
        <f t="shared" si="6"/>
        <v>170.774490832</v>
      </c>
      <c r="X29" s="1">
        <f t="shared" si="7"/>
        <v>2901.6</v>
      </c>
      <c r="Y29" s="1">
        <f t="shared" si="8"/>
        <v>3232.09224</v>
      </c>
    </row>
    <row r="30" ht="25" customHeight="1" spans="1:25">
      <c r="A30" s="7">
        <v>27</v>
      </c>
      <c r="B30" s="8" t="s">
        <v>121</v>
      </c>
      <c r="C30" s="8" t="s">
        <v>124</v>
      </c>
      <c r="D30" s="10"/>
      <c r="E30" s="8" t="s">
        <v>71</v>
      </c>
      <c r="F30" s="11">
        <v>12.45</v>
      </c>
      <c r="G30" s="12"/>
      <c r="H30" s="12"/>
      <c r="I30" s="10"/>
      <c r="J30" s="26"/>
      <c r="K30" s="27" t="s">
        <v>125</v>
      </c>
      <c r="L30" s="28">
        <v>12.45</v>
      </c>
      <c r="M30" s="1">
        <v>290.132530120482</v>
      </c>
      <c r="P30" s="1">
        <v>255</v>
      </c>
      <c r="Q30" s="1">
        <f t="shared" si="0"/>
        <v>3174.75</v>
      </c>
      <c r="R30" s="1">
        <f t="shared" si="1"/>
        <v>323.178625301205</v>
      </c>
      <c r="S30" s="1">
        <f t="shared" si="2"/>
        <v>78.1480039879518</v>
      </c>
      <c r="T30" s="1">
        <f t="shared" si="3"/>
        <v>18.9291831881928</v>
      </c>
      <c r="U30" s="1">
        <f t="shared" si="4"/>
        <v>965.388342597831</v>
      </c>
      <c r="V30" s="1">
        <f t="shared" si="5"/>
        <v>972.94264965</v>
      </c>
      <c r="W30" s="1">
        <f t="shared" si="6"/>
        <v>235.668330693</v>
      </c>
      <c r="X30" s="1">
        <f t="shared" si="7"/>
        <v>3612.15</v>
      </c>
      <c r="Y30" s="1">
        <f t="shared" si="8"/>
        <v>4023.573885</v>
      </c>
    </row>
    <row r="31" ht="25" customHeight="1" spans="1:25">
      <c r="A31" s="7">
        <v>28</v>
      </c>
      <c r="B31" s="8" t="s">
        <v>126</v>
      </c>
      <c r="C31" s="8" t="s">
        <v>127</v>
      </c>
      <c r="D31" s="10"/>
      <c r="E31" s="8" t="s">
        <v>52</v>
      </c>
      <c r="F31" s="11">
        <v>91.8</v>
      </c>
      <c r="G31" s="12"/>
      <c r="H31" s="12"/>
      <c r="I31" s="10"/>
      <c r="J31" s="26"/>
      <c r="K31" s="27" t="s">
        <v>128</v>
      </c>
      <c r="L31" s="28">
        <v>91.8</v>
      </c>
      <c r="M31" s="1">
        <v>85.7461873638344</v>
      </c>
      <c r="P31" s="1">
        <v>70</v>
      </c>
      <c r="Q31" s="1">
        <f t="shared" si="0"/>
        <v>6426</v>
      </c>
      <c r="R31" s="1">
        <f t="shared" si="1"/>
        <v>95.5126781045751</v>
      </c>
      <c r="S31" s="1">
        <f t="shared" si="2"/>
        <v>22.6132978921569</v>
      </c>
      <c r="T31" s="1">
        <f t="shared" si="3"/>
        <v>5.47744326721133</v>
      </c>
      <c r="U31" s="1">
        <f t="shared" si="4"/>
        <v>279.349606627778</v>
      </c>
      <c r="V31" s="1">
        <f t="shared" si="5"/>
        <v>2075.9007465</v>
      </c>
      <c r="W31" s="1">
        <f t="shared" si="6"/>
        <v>502.82929193</v>
      </c>
      <c r="X31" s="1">
        <f t="shared" si="7"/>
        <v>7871.5</v>
      </c>
      <c r="Y31" s="1">
        <f t="shared" si="8"/>
        <v>8768.06384999999</v>
      </c>
    </row>
    <row r="32" ht="25" customHeight="1" spans="1:25">
      <c r="A32" s="7">
        <v>29</v>
      </c>
      <c r="B32" s="8" t="s">
        <v>129</v>
      </c>
      <c r="C32" s="8" t="s">
        <v>130</v>
      </c>
      <c r="D32" s="10"/>
      <c r="E32" s="8" t="s">
        <v>52</v>
      </c>
      <c r="F32" s="11">
        <v>0.3</v>
      </c>
      <c r="G32" s="12"/>
      <c r="H32" s="12"/>
      <c r="I32" s="10"/>
      <c r="J32" s="26"/>
      <c r="K32" s="27" t="s">
        <v>131</v>
      </c>
      <c r="L32" s="28">
        <v>0.3</v>
      </c>
      <c r="M32" s="1">
        <v>70</v>
      </c>
      <c r="P32" s="1">
        <v>264.5</v>
      </c>
      <c r="Q32" s="1">
        <f t="shared" si="0"/>
        <v>79.35</v>
      </c>
      <c r="R32" s="1">
        <f t="shared" si="1"/>
        <v>77.973</v>
      </c>
      <c r="S32" s="1">
        <f t="shared" si="2"/>
        <v>37.12257</v>
      </c>
      <c r="T32" s="1">
        <f t="shared" si="3"/>
        <v>8.9919114</v>
      </c>
      <c r="U32" s="1">
        <f t="shared" si="4"/>
        <v>458.5874814</v>
      </c>
      <c r="V32" s="1">
        <f t="shared" si="5"/>
        <v>11.136771</v>
      </c>
      <c r="W32" s="1">
        <f t="shared" si="6"/>
        <v>2.69757342</v>
      </c>
      <c r="X32" s="1">
        <f t="shared" si="7"/>
        <v>21</v>
      </c>
      <c r="Y32" s="1">
        <f t="shared" si="8"/>
        <v>23.3919</v>
      </c>
    </row>
    <row r="33" ht="25" customHeight="1" spans="1:25">
      <c r="A33" s="7">
        <v>30</v>
      </c>
      <c r="B33" s="8" t="s">
        <v>132</v>
      </c>
      <c r="C33" s="8" t="s">
        <v>133</v>
      </c>
      <c r="D33" s="10"/>
      <c r="E33" s="8" t="s">
        <v>134</v>
      </c>
      <c r="F33" s="11">
        <v>436</v>
      </c>
      <c r="G33" s="12"/>
      <c r="H33" s="12"/>
      <c r="I33" s="10"/>
      <c r="J33" s="26"/>
      <c r="K33" s="27" t="s">
        <v>133</v>
      </c>
      <c r="L33" s="28">
        <v>436</v>
      </c>
      <c r="M33" s="1">
        <v>9.12</v>
      </c>
      <c r="O33" s="1">
        <v>7.65</v>
      </c>
      <c r="P33" s="29"/>
      <c r="Q33" s="1">
        <f t="shared" si="0"/>
        <v>0</v>
      </c>
      <c r="R33" s="1">
        <f t="shared" si="1"/>
        <v>10.158768</v>
      </c>
      <c r="S33" s="1">
        <f t="shared" si="2"/>
        <v>2.42358912</v>
      </c>
      <c r="T33" s="1">
        <f t="shared" si="3"/>
        <v>0.5870471424</v>
      </c>
      <c r="U33" s="1">
        <f t="shared" si="4"/>
        <v>29.9394042624</v>
      </c>
      <c r="V33" s="1">
        <f t="shared" si="5"/>
        <v>1056.68485632</v>
      </c>
      <c r="W33" s="1">
        <f t="shared" si="6"/>
        <v>255.9525540864</v>
      </c>
      <c r="X33" s="1">
        <f t="shared" si="7"/>
        <v>3976.32</v>
      </c>
      <c r="Y33" s="1">
        <f t="shared" si="8"/>
        <v>4429.222848</v>
      </c>
    </row>
    <row r="34" ht="25" customHeight="1" spans="1:25">
      <c r="A34" s="7">
        <v>31</v>
      </c>
      <c r="B34" s="8" t="s">
        <v>135</v>
      </c>
      <c r="C34" s="15" t="s">
        <v>136</v>
      </c>
      <c r="D34" s="10"/>
      <c r="E34" s="8" t="s">
        <v>134</v>
      </c>
      <c r="F34" s="11">
        <v>436</v>
      </c>
      <c r="G34" s="12"/>
      <c r="H34" s="12"/>
      <c r="I34" s="10"/>
      <c r="J34" s="26"/>
      <c r="K34" s="27" t="s">
        <v>137</v>
      </c>
      <c r="L34" s="28">
        <v>436</v>
      </c>
      <c r="M34" s="1">
        <v>17.1</v>
      </c>
      <c r="N34" s="1">
        <v>4.32</v>
      </c>
      <c r="O34" s="1">
        <v>7.65</v>
      </c>
      <c r="P34" s="29"/>
      <c r="Q34" s="1">
        <f t="shared" si="0"/>
        <v>0</v>
      </c>
      <c r="R34" s="1">
        <f t="shared" si="1"/>
        <v>19.04769</v>
      </c>
      <c r="S34" s="1">
        <f t="shared" si="2"/>
        <v>4.3305921</v>
      </c>
      <c r="T34" s="1">
        <f t="shared" si="3"/>
        <v>1.048965642</v>
      </c>
      <c r="U34" s="1">
        <f t="shared" si="4"/>
        <v>53.497247742</v>
      </c>
      <c r="V34" s="1">
        <f t="shared" si="5"/>
        <v>1888.1381556</v>
      </c>
      <c r="W34" s="1">
        <f t="shared" si="6"/>
        <v>457.349019912</v>
      </c>
      <c r="X34" s="1">
        <f t="shared" si="7"/>
        <v>7455.6</v>
      </c>
      <c r="Y34" s="1">
        <f t="shared" si="8"/>
        <v>8304.79284</v>
      </c>
    </row>
    <row r="35" ht="25" customHeight="1" spans="1:25">
      <c r="A35" s="7">
        <v>32</v>
      </c>
      <c r="B35" s="8" t="s">
        <v>135</v>
      </c>
      <c r="C35" s="15" t="s">
        <v>138</v>
      </c>
      <c r="D35" s="10"/>
      <c r="E35" s="8" t="s">
        <v>134</v>
      </c>
      <c r="F35" s="11">
        <v>702</v>
      </c>
      <c r="G35" s="12"/>
      <c r="H35" s="12"/>
      <c r="I35" s="10"/>
      <c r="J35" s="26"/>
      <c r="K35" s="27" t="s">
        <v>139</v>
      </c>
      <c r="L35" s="28">
        <v>702</v>
      </c>
      <c r="M35" s="1">
        <v>17.1</v>
      </c>
      <c r="N35" s="1">
        <v>4.32</v>
      </c>
      <c r="O35" s="1">
        <v>7.65</v>
      </c>
      <c r="P35" s="29"/>
      <c r="Q35" s="1">
        <f t="shared" si="0"/>
        <v>0</v>
      </c>
      <c r="R35" s="1">
        <f t="shared" si="1"/>
        <v>19.04769</v>
      </c>
      <c r="S35" s="1">
        <f t="shared" si="2"/>
        <v>4.3305921</v>
      </c>
      <c r="T35" s="1">
        <f t="shared" si="3"/>
        <v>1.048965642</v>
      </c>
      <c r="U35" s="1">
        <f t="shared" si="4"/>
        <v>53.497247742</v>
      </c>
      <c r="V35" s="1">
        <f t="shared" si="5"/>
        <v>3040.0756542</v>
      </c>
      <c r="W35" s="1">
        <f t="shared" si="6"/>
        <v>736.373880684</v>
      </c>
      <c r="X35" s="1">
        <f t="shared" si="7"/>
        <v>12004.2</v>
      </c>
      <c r="Y35" s="1">
        <f t="shared" si="8"/>
        <v>13371.47838</v>
      </c>
    </row>
    <row r="36" ht="25" customHeight="1" spans="1:25">
      <c r="A36" s="7">
        <v>33</v>
      </c>
      <c r="B36" s="8" t="s">
        <v>140</v>
      </c>
      <c r="C36" s="8" t="s">
        <v>141</v>
      </c>
      <c r="D36" s="10"/>
      <c r="E36" s="8" t="s">
        <v>142</v>
      </c>
      <c r="F36" s="11">
        <v>6</v>
      </c>
      <c r="G36" s="12"/>
      <c r="H36" s="12"/>
      <c r="I36" s="10"/>
      <c r="J36" s="26"/>
      <c r="K36" s="27" t="s">
        <v>143</v>
      </c>
      <c r="L36" s="28">
        <v>6</v>
      </c>
      <c r="M36" s="1">
        <v>283.86</v>
      </c>
      <c r="N36" s="1">
        <v>73.5</v>
      </c>
      <c r="O36" s="1">
        <v>122.4</v>
      </c>
      <c r="P36" s="29">
        <v>297</v>
      </c>
      <c r="Q36" s="1">
        <f t="shared" si="0"/>
        <v>1782</v>
      </c>
      <c r="R36" s="1">
        <f t="shared" si="1"/>
        <v>316.191654</v>
      </c>
      <c r="S36" s="1">
        <f t="shared" si="2"/>
        <v>98.36564886</v>
      </c>
      <c r="T36" s="1">
        <f t="shared" si="3"/>
        <v>23.8263460572</v>
      </c>
      <c r="U36" s="1">
        <f t="shared" si="4"/>
        <v>1215.1436489172</v>
      </c>
      <c r="V36" s="1">
        <f t="shared" si="5"/>
        <v>590.19389316</v>
      </c>
      <c r="W36" s="1">
        <f t="shared" si="6"/>
        <v>142.9580763432</v>
      </c>
      <c r="X36" s="1">
        <f t="shared" si="7"/>
        <v>1703.16</v>
      </c>
      <c r="Y36" s="1">
        <f t="shared" si="8"/>
        <v>1897.149924</v>
      </c>
    </row>
    <row r="37" ht="25" customHeight="1" spans="1:25">
      <c r="A37" s="7">
        <v>34</v>
      </c>
      <c r="B37" s="8" t="s">
        <v>144</v>
      </c>
      <c r="C37" s="8" t="s">
        <v>145</v>
      </c>
      <c r="D37" s="10"/>
      <c r="E37" s="8" t="s">
        <v>142</v>
      </c>
      <c r="F37" s="11">
        <v>5</v>
      </c>
      <c r="G37" s="12"/>
      <c r="H37" s="12"/>
      <c r="I37" s="10"/>
      <c r="J37" s="26"/>
      <c r="K37" s="27" t="s">
        <v>146</v>
      </c>
      <c r="L37" s="28">
        <v>5</v>
      </c>
      <c r="M37" s="1">
        <v>489.06</v>
      </c>
      <c r="N37" s="1">
        <v>139.8</v>
      </c>
      <c r="O37" s="1">
        <v>168.3</v>
      </c>
      <c r="P37" s="25">
        <v>297</v>
      </c>
      <c r="Q37" s="1">
        <f t="shared" ref="Q37:Q45" si="9">L37*P37</f>
        <v>1485</v>
      </c>
      <c r="R37" s="1">
        <f t="shared" si="1"/>
        <v>544.763934</v>
      </c>
      <c r="S37" s="1">
        <f t="shared" si="2"/>
        <v>147.50315406</v>
      </c>
      <c r="T37" s="1">
        <f t="shared" si="3"/>
        <v>35.7285417612</v>
      </c>
      <c r="U37" s="1">
        <f t="shared" si="4"/>
        <v>1822.1556298212</v>
      </c>
      <c r="V37" s="1">
        <f t="shared" ref="V37:V48" si="10">L37*S37</f>
        <v>737.5157703</v>
      </c>
      <c r="W37" s="1">
        <f t="shared" ref="W37:W48" si="11">L37*T37</f>
        <v>178.642708806</v>
      </c>
      <c r="X37" s="1">
        <f t="shared" si="7"/>
        <v>2445.3</v>
      </c>
      <c r="Y37" s="1">
        <f t="shared" si="8"/>
        <v>2723.81967</v>
      </c>
    </row>
    <row r="38" ht="25" customHeight="1" spans="1:25">
      <c r="A38" s="7">
        <v>35</v>
      </c>
      <c r="B38" s="8" t="s">
        <v>147</v>
      </c>
      <c r="C38" s="15" t="s">
        <v>148</v>
      </c>
      <c r="D38" s="10"/>
      <c r="E38" s="8" t="s">
        <v>149</v>
      </c>
      <c r="F38" s="11">
        <v>3</v>
      </c>
      <c r="G38" s="12"/>
      <c r="H38" s="12"/>
      <c r="I38" s="10"/>
      <c r="J38" s="26"/>
      <c r="K38" s="27" t="s">
        <v>150</v>
      </c>
      <c r="L38" s="28">
        <v>3</v>
      </c>
      <c r="M38" s="1">
        <v>57</v>
      </c>
      <c r="O38" s="1">
        <v>30.88</v>
      </c>
      <c r="P38" s="25"/>
      <c r="Q38" s="1">
        <f t="shared" si="9"/>
        <v>0</v>
      </c>
      <c r="R38" s="1">
        <f t="shared" si="1"/>
        <v>63.4923</v>
      </c>
      <c r="S38" s="1">
        <f t="shared" si="2"/>
        <v>13.623507</v>
      </c>
      <c r="T38" s="1">
        <f t="shared" si="3"/>
        <v>3.29991614</v>
      </c>
      <c r="U38" s="1">
        <f t="shared" si="4"/>
        <v>168.29572314</v>
      </c>
      <c r="V38" s="1">
        <f t="shared" si="10"/>
        <v>40.870521</v>
      </c>
      <c r="W38" s="1">
        <f t="shared" si="11"/>
        <v>9.89974842</v>
      </c>
      <c r="X38" s="1">
        <f t="shared" si="7"/>
        <v>171</v>
      </c>
      <c r="Y38" s="1">
        <f t="shared" si="8"/>
        <v>190.4769</v>
      </c>
    </row>
    <row r="39" ht="25" customHeight="1" spans="1:25">
      <c r="A39" s="7">
        <v>36</v>
      </c>
      <c r="B39" s="8" t="s">
        <v>151</v>
      </c>
      <c r="C39" s="15" t="s">
        <v>152</v>
      </c>
      <c r="D39" s="10"/>
      <c r="E39" s="8" t="s">
        <v>149</v>
      </c>
      <c r="F39" s="11">
        <v>6</v>
      </c>
      <c r="G39" s="12"/>
      <c r="H39" s="12"/>
      <c r="I39" s="10"/>
      <c r="J39" s="26"/>
      <c r="K39" s="27" t="s">
        <v>153</v>
      </c>
      <c r="L39" s="28">
        <v>6</v>
      </c>
      <c r="M39" s="1">
        <v>147.06</v>
      </c>
      <c r="O39" s="1">
        <v>81.06</v>
      </c>
      <c r="P39" s="25"/>
      <c r="Q39" s="1">
        <f t="shared" si="9"/>
        <v>0</v>
      </c>
      <c r="R39" s="1">
        <f t="shared" si="1"/>
        <v>163.810134</v>
      </c>
      <c r="S39" s="1">
        <f t="shared" si="2"/>
        <v>35.27371206</v>
      </c>
      <c r="T39" s="1">
        <f t="shared" si="3"/>
        <v>8.5440769212</v>
      </c>
      <c r="U39" s="1">
        <f t="shared" si="4"/>
        <v>435.7479229812</v>
      </c>
      <c r="V39" s="1">
        <f t="shared" si="10"/>
        <v>211.64227236</v>
      </c>
      <c r="W39" s="1">
        <f t="shared" si="11"/>
        <v>51.2644615272</v>
      </c>
      <c r="X39" s="1">
        <f t="shared" si="7"/>
        <v>882.36</v>
      </c>
      <c r="Y39" s="1">
        <f t="shared" si="8"/>
        <v>982.860804</v>
      </c>
    </row>
    <row r="40" ht="25" customHeight="1" spans="1:25">
      <c r="A40" s="7">
        <v>37</v>
      </c>
      <c r="B40" s="8" t="s">
        <v>154</v>
      </c>
      <c r="C40" s="15" t="s">
        <v>155</v>
      </c>
      <c r="D40" s="10"/>
      <c r="E40" s="8" t="s">
        <v>149</v>
      </c>
      <c r="F40" s="11">
        <v>5</v>
      </c>
      <c r="G40" s="12"/>
      <c r="H40" s="12"/>
      <c r="I40" s="10"/>
      <c r="J40" s="26"/>
      <c r="K40" s="27" t="s">
        <v>156</v>
      </c>
      <c r="L40" s="28">
        <v>5</v>
      </c>
      <c r="M40" s="1">
        <v>259.92</v>
      </c>
      <c r="O40" s="1">
        <v>138.96</v>
      </c>
      <c r="P40" s="25"/>
      <c r="Q40" s="1">
        <f t="shared" si="9"/>
        <v>0</v>
      </c>
      <c r="R40" s="1">
        <f t="shared" si="1"/>
        <v>289.524888</v>
      </c>
      <c r="S40" s="1">
        <f t="shared" si="2"/>
        <v>61.95643992</v>
      </c>
      <c r="T40" s="1">
        <f t="shared" si="3"/>
        <v>15.0072265584</v>
      </c>
      <c r="U40" s="1">
        <f t="shared" si="4"/>
        <v>765.3685544784</v>
      </c>
      <c r="V40" s="1">
        <f t="shared" si="10"/>
        <v>309.7821996</v>
      </c>
      <c r="W40" s="1">
        <f t="shared" si="11"/>
        <v>75.036132792</v>
      </c>
      <c r="X40" s="1">
        <f t="shared" si="7"/>
        <v>1299.6</v>
      </c>
      <c r="Y40" s="1">
        <f t="shared" si="8"/>
        <v>1447.62444</v>
      </c>
    </row>
    <row r="41" ht="25" customHeight="1" spans="1:25">
      <c r="A41" s="7">
        <v>38</v>
      </c>
      <c r="B41" s="8" t="s">
        <v>157</v>
      </c>
      <c r="C41" s="8" t="s">
        <v>158</v>
      </c>
      <c r="D41" s="10"/>
      <c r="E41" s="8" t="s">
        <v>159</v>
      </c>
      <c r="F41" s="11">
        <v>436</v>
      </c>
      <c r="G41" s="12"/>
      <c r="H41" s="12"/>
      <c r="I41" s="10"/>
      <c r="J41" s="26"/>
      <c r="K41" s="27" t="s">
        <v>158</v>
      </c>
      <c r="L41" s="28">
        <v>436</v>
      </c>
      <c r="M41" s="1">
        <v>11.4</v>
      </c>
      <c r="O41" s="1">
        <v>13.5</v>
      </c>
      <c r="P41" s="25"/>
      <c r="Q41" s="1">
        <f t="shared" si="9"/>
        <v>0</v>
      </c>
      <c r="R41" s="1">
        <f t="shared" si="1"/>
        <v>12.69846</v>
      </c>
      <c r="S41" s="1">
        <f t="shared" si="2"/>
        <v>3.3838614</v>
      </c>
      <c r="T41" s="1">
        <f t="shared" si="3"/>
        <v>0.819646428</v>
      </c>
      <c r="U41" s="1">
        <f t="shared" si="4"/>
        <v>41.801967828</v>
      </c>
      <c r="V41" s="1">
        <f t="shared" si="10"/>
        <v>1475.3635704</v>
      </c>
      <c r="W41" s="1">
        <f t="shared" si="11"/>
        <v>357.365842608</v>
      </c>
      <c r="X41" s="1">
        <f t="shared" si="7"/>
        <v>4970.4</v>
      </c>
      <c r="Y41" s="1">
        <f t="shared" si="8"/>
        <v>5536.52856</v>
      </c>
    </row>
    <row r="42" ht="25" customHeight="1" spans="1:25">
      <c r="A42" s="7">
        <v>39</v>
      </c>
      <c r="B42" s="8" t="s">
        <v>160</v>
      </c>
      <c r="C42" s="8" t="s">
        <v>161</v>
      </c>
      <c r="D42" s="10"/>
      <c r="E42" s="8" t="s">
        <v>115</v>
      </c>
      <c r="F42" s="11">
        <v>1308</v>
      </c>
      <c r="G42" s="12"/>
      <c r="H42" s="12"/>
      <c r="I42" s="10"/>
      <c r="J42" s="26"/>
      <c r="K42" s="27" t="s">
        <v>162</v>
      </c>
      <c r="L42" s="28">
        <v>1308</v>
      </c>
      <c r="M42" s="1">
        <v>6.84</v>
      </c>
      <c r="P42" s="25">
        <v>1.2</v>
      </c>
      <c r="Q42" s="1">
        <f t="shared" si="9"/>
        <v>1569.6</v>
      </c>
      <c r="R42" s="1">
        <f t="shared" si="1"/>
        <v>7.619076</v>
      </c>
      <c r="S42" s="1">
        <f t="shared" si="2"/>
        <v>1.40931684</v>
      </c>
      <c r="T42" s="1">
        <f t="shared" si="3"/>
        <v>0.3413678568</v>
      </c>
      <c r="U42" s="1">
        <f t="shared" si="4"/>
        <v>17.4097606968</v>
      </c>
      <c r="V42" s="1">
        <f t="shared" si="10"/>
        <v>1843.38642672</v>
      </c>
      <c r="W42" s="1">
        <f t="shared" si="11"/>
        <v>446.5091566944</v>
      </c>
      <c r="X42" s="1">
        <f t="shared" si="7"/>
        <v>8946.72</v>
      </c>
      <c r="Y42" s="1">
        <f t="shared" si="8"/>
        <v>9965.751408</v>
      </c>
    </row>
    <row r="43" ht="25" customHeight="1" spans="1:25">
      <c r="A43" s="7">
        <v>40</v>
      </c>
      <c r="B43" s="8" t="s">
        <v>163</v>
      </c>
      <c r="C43" s="8" t="s">
        <v>164</v>
      </c>
      <c r="D43" s="10"/>
      <c r="E43" s="8" t="s">
        <v>165</v>
      </c>
      <c r="F43" s="11">
        <v>46</v>
      </c>
      <c r="G43" s="12"/>
      <c r="H43" s="12"/>
      <c r="I43" s="10"/>
      <c r="J43" s="26"/>
      <c r="K43" s="27" t="s">
        <v>166</v>
      </c>
      <c r="L43" s="28">
        <v>46</v>
      </c>
      <c r="M43" s="1">
        <v>26.25</v>
      </c>
      <c r="P43" s="25"/>
      <c r="Q43" s="1">
        <f t="shared" ref="Q43:Q48" si="12">L43*P43</f>
        <v>0</v>
      </c>
      <c r="R43" s="1">
        <f t="shared" si="1"/>
        <v>29.239875</v>
      </c>
      <c r="S43" s="1">
        <f t="shared" si="2"/>
        <v>4.99408875</v>
      </c>
      <c r="T43" s="1">
        <f t="shared" si="3"/>
        <v>1.209679275</v>
      </c>
      <c r="U43" s="1">
        <f t="shared" si="4"/>
        <v>61.693643025</v>
      </c>
      <c r="V43" s="1">
        <f t="shared" si="10"/>
        <v>229.7280825</v>
      </c>
      <c r="W43" s="1">
        <f t="shared" si="11"/>
        <v>55.64524665</v>
      </c>
      <c r="X43" s="1">
        <f t="shared" si="7"/>
        <v>1207.5</v>
      </c>
      <c r="Y43" s="1">
        <f t="shared" si="8"/>
        <v>1345.03425</v>
      </c>
    </row>
    <row r="44" ht="25" customHeight="1" spans="1:25">
      <c r="A44" s="7">
        <v>41</v>
      </c>
      <c r="B44" s="8" t="s">
        <v>167</v>
      </c>
      <c r="C44" s="8" t="s">
        <v>168</v>
      </c>
      <c r="D44" s="10"/>
      <c r="E44" s="8" t="s">
        <v>165</v>
      </c>
      <c r="F44" s="11">
        <v>50</v>
      </c>
      <c r="G44" s="12"/>
      <c r="H44" s="12"/>
      <c r="I44" s="10"/>
      <c r="J44" s="26"/>
      <c r="K44" s="27" t="s">
        <v>169</v>
      </c>
      <c r="L44" s="28">
        <v>50</v>
      </c>
      <c r="M44" s="1">
        <v>52.5</v>
      </c>
      <c r="P44" s="25">
        <v>26</v>
      </c>
      <c r="Q44" s="1">
        <f t="shared" si="12"/>
        <v>1300</v>
      </c>
      <c r="R44" s="1">
        <f t="shared" si="1"/>
        <v>58.47975</v>
      </c>
      <c r="S44" s="1">
        <f t="shared" si="2"/>
        <v>12.3281775</v>
      </c>
      <c r="T44" s="1">
        <f t="shared" si="3"/>
        <v>2.98615855</v>
      </c>
      <c r="U44" s="1">
        <f t="shared" si="4"/>
        <v>152.29408605</v>
      </c>
      <c r="V44" s="1">
        <f t="shared" si="10"/>
        <v>616.408875</v>
      </c>
      <c r="W44" s="1">
        <f t="shared" si="11"/>
        <v>149.3079275</v>
      </c>
      <c r="X44" s="1">
        <f t="shared" si="7"/>
        <v>2625</v>
      </c>
      <c r="Y44" s="1">
        <f t="shared" si="8"/>
        <v>2923.9875</v>
      </c>
    </row>
    <row r="45" ht="25" customHeight="1" spans="1:25">
      <c r="A45" s="7">
        <v>42</v>
      </c>
      <c r="B45" s="8" t="s">
        <v>170</v>
      </c>
      <c r="C45" s="8" t="s">
        <v>171</v>
      </c>
      <c r="D45" s="10"/>
      <c r="E45" s="8" t="s">
        <v>67</v>
      </c>
      <c r="F45" s="11">
        <v>12</v>
      </c>
      <c r="G45" s="12"/>
      <c r="H45" s="12"/>
      <c r="I45" s="10"/>
      <c r="J45" s="26"/>
      <c r="K45" s="27" t="s">
        <v>172</v>
      </c>
      <c r="L45" s="28">
        <v>12</v>
      </c>
      <c r="M45" s="1">
        <v>22.8</v>
      </c>
      <c r="P45" s="25">
        <v>120</v>
      </c>
      <c r="Q45" s="1">
        <f t="shared" si="12"/>
        <v>1440</v>
      </c>
      <c r="R45" s="1">
        <f t="shared" si="1"/>
        <v>25.39692</v>
      </c>
      <c r="S45" s="1">
        <f t="shared" si="2"/>
        <v>15.1377228</v>
      </c>
      <c r="T45" s="1">
        <f t="shared" si="3"/>
        <v>3.666692856</v>
      </c>
      <c r="U45" s="1">
        <f t="shared" si="4"/>
        <v>187.001335656</v>
      </c>
      <c r="V45" s="1">
        <f t="shared" si="10"/>
        <v>181.6526736</v>
      </c>
      <c r="W45" s="1">
        <f t="shared" si="11"/>
        <v>44.000314272</v>
      </c>
      <c r="X45" s="1">
        <f t="shared" si="7"/>
        <v>273.6</v>
      </c>
      <c r="Y45" s="1">
        <f t="shared" si="8"/>
        <v>304.76304</v>
      </c>
    </row>
    <row r="46" ht="25" customHeight="1" spans="1:25">
      <c r="A46" s="7">
        <v>43</v>
      </c>
      <c r="B46" s="8" t="s">
        <v>173</v>
      </c>
      <c r="C46" s="8" t="s">
        <v>174</v>
      </c>
      <c r="D46" s="10"/>
      <c r="E46" s="8" t="s">
        <v>67</v>
      </c>
      <c r="F46" s="11">
        <v>50</v>
      </c>
      <c r="G46" s="12"/>
      <c r="H46" s="12"/>
      <c r="I46" s="10"/>
      <c r="J46" s="26"/>
      <c r="K46" s="27" t="s">
        <v>175</v>
      </c>
      <c r="L46" s="28">
        <v>50</v>
      </c>
      <c r="M46" s="1">
        <v>45.6</v>
      </c>
      <c r="P46" s="25">
        <v>150</v>
      </c>
      <c r="Q46" s="1">
        <f t="shared" si="12"/>
        <v>7500</v>
      </c>
      <c r="R46" s="1">
        <f t="shared" si="1"/>
        <v>50.79384</v>
      </c>
      <c r="S46" s="1">
        <f t="shared" si="2"/>
        <v>22.1754456</v>
      </c>
      <c r="T46" s="1">
        <f t="shared" si="3"/>
        <v>5.371385712</v>
      </c>
      <c r="U46" s="1">
        <f t="shared" si="4"/>
        <v>273.940671312</v>
      </c>
      <c r="V46" s="1">
        <f t="shared" si="10"/>
        <v>1108.77228</v>
      </c>
      <c r="W46" s="1">
        <f t="shared" si="11"/>
        <v>268.5692856</v>
      </c>
      <c r="X46" s="1">
        <f t="shared" si="7"/>
        <v>2280</v>
      </c>
      <c r="Y46" s="1">
        <f t="shared" si="8"/>
        <v>2539.692</v>
      </c>
    </row>
    <row r="47" ht="25" customHeight="1" spans="1:25">
      <c r="A47" s="7">
        <v>44</v>
      </c>
      <c r="B47" s="8" t="s">
        <v>176</v>
      </c>
      <c r="C47" s="8" t="s">
        <v>177</v>
      </c>
      <c r="D47" s="10"/>
      <c r="E47" s="8" t="s">
        <v>46</v>
      </c>
      <c r="F47" s="11">
        <v>1</v>
      </c>
      <c r="G47" s="12"/>
      <c r="H47" s="12"/>
      <c r="I47" s="10"/>
      <c r="J47" s="26"/>
      <c r="K47" s="27" t="s">
        <v>178</v>
      </c>
      <c r="L47" s="28">
        <v>1</v>
      </c>
      <c r="M47" s="1">
        <v>164.5</v>
      </c>
      <c r="P47" s="25">
        <v>15000</v>
      </c>
      <c r="Q47" s="1">
        <f t="shared" si="12"/>
        <v>15000</v>
      </c>
      <c r="R47" s="1">
        <f t="shared" si="1"/>
        <v>183.23655</v>
      </c>
      <c r="S47" s="1">
        <f t="shared" si="2"/>
        <v>1381.2962895</v>
      </c>
      <c r="T47" s="1">
        <f t="shared" si="3"/>
        <v>334.58065679</v>
      </c>
      <c r="U47" s="1">
        <f t="shared" si="4"/>
        <v>17063.61349629</v>
      </c>
      <c r="V47" s="1">
        <f t="shared" si="10"/>
        <v>1381.2962895</v>
      </c>
      <c r="W47" s="1">
        <f t="shared" si="11"/>
        <v>334.58065679</v>
      </c>
      <c r="X47" s="1">
        <f t="shared" si="7"/>
        <v>164.5</v>
      </c>
      <c r="Y47" s="1">
        <f t="shared" si="8"/>
        <v>183.23655</v>
      </c>
    </row>
    <row r="48" ht="25" customHeight="1" spans="1:25">
      <c r="A48" s="7">
        <v>45</v>
      </c>
      <c r="B48" s="8" t="s">
        <v>176</v>
      </c>
      <c r="C48" s="8" t="s">
        <v>179</v>
      </c>
      <c r="D48" s="10"/>
      <c r="E48" s="8" t="s">
        <v>46</v>
      </c>
      <c r="F48" s="11">
        <v>1</v>
      </c>
      <c r="G48" s="12"/>
      <c r="H48" s="12"/>
      <c r="I48" s="10"/>
      <c r="J48" s="26"/>
      <c r="K48" s="27" t="s">
        <v>180</v>
      </c>
      <c r="L48" s="28">
        <v>1</v>
      </c>
      <c r="M48" s="1">
        <v>49</v>
      </c>
      <c r="P48" s="25"/>
      <c r="Q48" s="1">
        <f t="shared" si="12"/>
        <v>0</v>
      </c>
      <c r="R48" s="1">
        <f t="shared" si="1"/>
        <v>54.5811</v>
      </c>
      <c r="S48" s="1">
        <f t="shared" si="2"/>
        <v>9.322299</v>
      </c>
      <c r="T48" s="1">
        <f t="shared" si="3"/>
        <v>2.25806798</v>
      </c>
      <c r="U48" s="1">
        <f t="shared" si="4"/>
        <v>115.16146698</v>
      </c>
      <c r="V48" s="1">
        <f t="shared" si="10"/>
        <v>9.322299</v>
      </c>
      <c r="W48" s="1">
        <f t="shared" si="11"/>
        <v>2.25806798</v>
      </c>
      <c r="X48" s="1">
        <f t="shared" si="7"/>
        <v>49</v>
      </c>
      <c r="Y48" s="1">
        <f t="shared" si="8"/>
        <v>54.5811</v>
      </c>
    </row>
    <row r="49" ht="15" customHeight="1"/>
  </sheetData>
  <autoFilter ref="A3:I48">
    <extLst/>
  </autoFilter>
  <mergeCells count="3">
    <mergeCell ref="A1:I1"/>
    <mergeCell ref="A2:I2"/>
    <mergeCell ref="M2:R2"/>
  </mergeCells>
  <pageMargins left="0.7" right="0.7" top="0.75" bottom="0.75" header="0.3" footer="0.3"/>
  <pageSetup paperSize="9" scale="51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E22" sqref="E22"/>
    </sheetView>
  </sheetViews>
  <sheetFormatPr defaultColWidth="9" defaultRowHeight="12.7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Table 1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小C</cp:lastModifiedBy>
  <dcterms:created xsi:type="dcterms:W3CDTF">2022-04-28T04:35:00Z</dcterms:created>
  <dcterms:modified xsi:type="dcterms:W3CDTF">2023-06-28T08:26:44Z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49018C275D37455EB92CDE001D02A8B8</vt:lpwstr>
  </property>
  <property fmtid="{D5CDD505-2E9C-101B-9397-08002B2CF9AE}" pid="3" name="KSOProductBuildVer">
    <vt:lpwstr>2052-11.1.0.14309</vt:lpwstr>
  </property>
  <property fmtid="{D5CDD505-2E9C-101B-9397-08002B2CF9AE}" pid="4" name="KSOReadingLayout">
    <vt:bool>true</vt:bool>
  </property>
</Properties>
</file>