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  <sheet name="Sheet1" sheetId="1" r:id="rId2"/>
    <sheet name="Sheet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<sst xmlns="http://schemas.openxmlformats.org/spreadsheetml/2006/main" count="743" uniqueCount="339">
  <si>
    <t>投  标  总  价</t>
  </si>
  <si>
    <t>公主岭市2025年重点险工险段塌岸治理工程</t>
  </si>
  <si>
    <t>合同编号：</t>
  </si>
  <si>
    <t/>
  </si>
  <si>
    <t>投标总价人民币(大写)：</t>
  </si>
  <si>
    <t>=SUBSTITUTE(SUBSTITUTE(IF(-RMB(C9),IF(C9&lt;0,"负",)&amp;TEXT(INT(ABS(C9)+0.5%),"[dbnum2]G/通用格式元;;")&amp;TEXT(RIGHT(RMB(C9),2),"[dbnum2]0角0分;;整"),),"零角",IF(C9^2&lt;1,,"零")),"零分","整")</t>
  </si>
  <si>
    <t>(¥)：</t>
  </si>
  <si>
    <t>投标报价系数（Y）:</t>
  </si>
  <si>
    <t>%</t>
  </si>
  <si>
    <t>分类分项工程量清单计价表</t>
  </si>
  <si>
    <t>工程名称：</t>
  </si>
  <si>
    <t>序号</t>
  </si>
  <si>
    <t>项目编码</t>
  </si>
  <si>
    <t>项目名称</t>
  </si>
  <si>
    <t>计量
单位</t>
  </si>
  <si>
    <t>工程
数量</t>
  </si>
  <si>
    <t>单价
(元)</t>
  </si>
  <si>
    <t>合价
(元)</t>
  </si>
  <si>
    <t>主要技术
条款编码</t>
  </si>
  <si>
    <t>1</t>
  </si>
  <si>
    <t>第一部分 建筑工程</t>
  </si>
  <si>
    <t>1.1</t>
  </si>
  <si>
    <t>翁克河怀德镇民兴村险工段</t>
  </si>
  <si>
    <t>1.1.1</t>
  </si>
  <si>
    <t>500101002001</t>
  </si>
  <si>
    <t>土方开挖（外弃1km）</t>
  </si>
  <si>
    <t>m³</t>
  </si>
  <si>
    <t>1.1.2</t>
  </si>
  <si>
    <t>500103001001</t>
  </si>
  <si>
    <t>堤防填筑（外运15km）</t>
  </si>
  <si>
    <t>1.1.3</t>
  </si>
  <si>
    <t>500105002001</t>
  </si>
  <si>
    <t>雷诺护垫（1.0×2.0×0.3m）</t>
  </si>
  <si>
    <t>1.1.4</t>
  </si>
  <si>
    <t>500105002002</t>
  </si>
  <si>
    <t>格宾石笼网箱（0.6×0.8×2.0m）</t>
  </si>
  <si>
    <t>1.1.5</t>
  </si>
  <si>
    <t>500103005001</t>
  </si>
  <si>
    <t>碎石垫层</t>
  </si>
  <si>
    <t>1.1.6</t>
  </si>
  <si>
    <t>500103014001</t>
  </si>
  <si>
    <t>400g/㎡无纺布</t>
  </si>
  <si>
    <t>m²</t>
  </si>
  <si>
    <t>1.1.7</t>
  </si>
  <si>
    <t>500103014002</t>
  </si>
  <si>
    <t>500g/㎡复合土工布</t>
  </si>
  <si>
    <t>1.2</t>
  </si>
  <si>
    <t>二道河秦家屯镇王家窝堡村险工段</t>
  </si>
  <si>
    <t>1.2.1</t>
  </si>
  <si>
    <t>500101002002</t>
  </si>
  <si>
    <t>土方开挖（利用）</t>
  </si>
  <si>
    <t>1.2.2</t>
  </si>
  <si>
    <t>500103001002</t>
  </si>
  <si>
    <t>土方回填（利用）</t>
  </si>
  <si>
    <t>1.2.3</t>
  </si>
  <si>
    <t>500101002003</t>
  </si>
  <si>
    <t>土方开挖（两岸摊平）</t>
  </si>
  <si>
    <t>1.2.4</t>
  </si>
  <si>
    <t>500105002003</t>
  </si>
  <si>
    <t>1.2.5</t>
  </si>
  <si>
    <t>500105002004</t>
  </si>
  <si>
    <t>1.2.6</t>
  </si>
  <si>
    <t>500105002005</t>
  </si>
  <si>
    <t>格宾石笼网箱（0.5×0.5×2.0m）</t>
  </si>
  <si>
    <t>1.2.7</t>
  </si>
  <si>
    <t>500105002006</t>
  </si>
  <si>
    <t>格宾石笼网箱（1.0×0.5×2.0m）</t>
  </si>
  <si>
    <t>1.2.8</t>
  </si>
  <si>
    <t>500105002007</t>
  </si>
  <si>
    <t>格宾石笼网箱（1.5×0.5×2.0m）</t>
  </si>
  <si>
    <t>1.2.9</t>
  </si>
  <si>
    <t>500105002008</t>
  </si>
  <si>
    <t>格宾石笼网箱（2.0×1×2.0m）</t>
  </si>
  <si>
    <t>1.2.10</t>
  </si>
  <si>
    <t>500103005002</t>
  </si>
  <si>
    <t>1.2.11</t>
  </si>
  <si>
    <t>500103014003</t>
  </si>
  <si>
    <t>1.2.12</t>
  </si>
  <si>
    <t>500103014004</t>
  </si>
  <si>
    <t>1.3</t>
  </si>
  <si>
    <t>朝阳坡河朝阳坡镇城子上村险工段</t>
  </si>
  <si>
    <t>1.3.1</t>
  </si>
  <si>
    <t>500102001001</t>
  </si>
  <si>
    <t xml:space="preserve">
投　　标　　人:&amp;U　　***************公司　　&amp;U
(盖单位章)         　
法定代表人或委托代理人:&amp;U　　　（签名）　　　&amp;U
注册水利工程造价工程师:&amp;U　　　　　　　　　　&amp;U
日　　　　　　期:&amp;U　2014　&amp;U年&amp;U　12　&amp;U月&amp;U　15　&amp;U日
</t>
  </si>
  <si>
    <t>1.3.2</t>
  </si>
  <si>
    <t>500102001002</t>
  </si>
  <si>
    <t>1.3.3</t>
  </si>
  <si>
    <t>500103001003</t>
  </si>
  <si>
    <t>1.3.4</t>
  </si>
  <si>
    <t>500105002009</t>
  </si>
  <si>
    <t>1.3.5</t>
  </si>
  <si>
    <t>500105002010</t>
  </si>
  <si>
    <t>1.3.6</t>
  </si>
  <si>
    <t>500103005003</t>
  </si>
  <si>
    <t>1.3.7</t>
  </si>
  <si>
    <t>500103014005</t>
  </si>
  <si>
    <t>1.3.8</t>
  </si>
  <si>
    <t>500103014006</t>
  </si>
  <si>
    <t>1.4</t>
  </si>
  <si>
    <t>兴隆河环岭街道土城子村险工段</t>
  </si>
  <si>
    <t>1.4.1</t>
  </si>
  <si>
    <t>500102001003</t>
  </si>
  <si>
    <t>1.4.2</t>
  </si>
  <si>
    <t>500102001004</t>
  </si>
  <si>
    <t>1.4.3</t>
  </si>
  <si>
    <t>500103001004</t>
  </si>
  <si>
    <t>1.4.4</t>
  </si>
  <si>
    <t>500105002011</t>
  </si>
  <si>
    <t>1.4.5</t>
  </si>
  <si>
    <t>500105002012</t>
  </si>
  <si>
    <t>格宾石笼网箱（0.5×0.5×2m）</t>
  </si>
  <si>
    <t>1.4.6</t>
  </si>
  <si>
    <t>500105002013</t>
  </si>
  <si>
    <t>格宾石笼网箱（1.0×0.5×2m）</t>
  </si>
  <si>
    <t>1.4.7</t>
  </si>
  <si>
    <t>500105002014</t>
  </si>
  <si>
    <t>格宾石笼网箱（1.5×0.5×2m）</t>
  </si>
  <si>
    <t>1.4.9</t>
  </si>
  <si>
    <t>500105002016</t>
  </si>
  <si>
    <t>格宾石笼网箱（2×0.5×2m）</t>
  </si>
  <si>
    <t>格宾石笼网箱（2.5×1×2m）</t>
  </si>
  <si>
    <t>1.4.10</t>
  </si>
  <si>
    <t>500103005004</t>
  </si>
  <si>
    <t>1.4.11</t>
  </si>
  <si>
    <t>500103014007</t>
  </si>
  <si>
    <t>1.4.12</t>
  </si>
  <si>
    <t>500103014008</t>
  </si>
  <si>
    <t>1.5</t>
  </si>
  <si>
    <t>卡伦河刘房子街道石头哨子村险工段</t>
  </si>
  <si>
    <t>1.5.1</t>
  </si>
  <si>
    <t>500102001005</t>
  </si>
  <si>
    <t>1.5.2</t>
  </si>
  <si>
    <t>500102001006</t>
  </si>
  <si>
    <t>1.5.3</t>
  </si>
  <si>
    <t>500103001005</t>
  </si>
  <si>
    <t>1.5.4</t>
  </si>
  <si>
    <t>500105002017</t>
  </si>
  <si>
    <t>1.5.5</t>
  </si>
  <si>
    <t>500105002018</t>
  </si>
  <si>
    <t>1.5.6</t>
  </si>
  <si>
    <t>500105002019</t>
  </si>
  <si>
    <t>1.5.7</t>
  </si>
  <si>
    <t>500105002020</t>
  </si>
  <si>
    <t>1.5.8</t>
  </si>
  <si>
    <t>500105002021</t>
  </si>
  <si>
    <t>格宾石笼网箱（2.0×0.5×2m）</t>
  </si>
  <si>
    <t>1.5.9</t>
  </si>
  <si>
    <t>500105002022</t>
  </si>
  <si>
    <t>1.5.10</t>
  </si>
  <si>
    <t>500109001001</t>
  </si>
  <si>
    <t>20cm厚混凝土路面（C30F250含模板）</t>
  </si>
  <si>
    <t>1.5.11</t>
  </si>
  <si>
    <t>500103007001</t>
  </si>
  <si>
    <t>20cm厚山皮石垫层</t>
  </si>
  <si>
    <t>1.5.12</t>
  </si>
  <si>
    <t>500109010001</t>
  </si>
  <si>
    <t>20cm厚水毁混凝土路面拆除（外运3km）</t>
  </si>
  <si>
    <t>1.5.13</t>
  </si>
  <si>
    <t>500103005005</t>
  </si>
  <si>
    <t>1.5.14</t>
  </si>
  <si>
    <t>500103014009</t>
  </si>
  <si>
    <t>1.5.15</t>
  </si>
  <si>
    <t>500103014010</t>
  </si>
  <si>
    <t>1.6</t>
  </si>
  <si>
    <t>五台子河刘房子街道乐园村险工段</t>
  </si>
  <si>
    <t>1.6.1</t>
  </si>
  <si>
    <t>500101002004</t>
  </si>
  <si>
    <t>1.6.2</t>
  </si>
  <si>
    <t>500103001006</t>
  </si>
  <si>
    <t>1.6.3</t>
  </si>
  <si>
    <t>500101002005</t>
  </si>
  <si>
    <t>1.6.4</t>
  </si>
  <si>
    <t>500105002023</t>
  </si>
  <si>
    <t>1.6.5</t>
  </si>
  <si>
    <t>500105002024</t>
  </si>
  <si>
    <t>1.6.6</t>
  </si>
  <si>
    <t>500105002025</t>
  </si>
  <si>
    <t>1.6.7</t>
  </si>
  <si>
    <t>500105002026</t>
  </si>
  <si>
    <t>格宾石笼网箱（2.0×0.5×2.0m）</t>
  </si>
  <si>
    <t>1.6.8</t>
  </si>
  <si>
    <t>500105002027</t>
  </si>
  <si>
    <t>1.6.9</t>
  </si>
  <si>
    <t>500103014011</t>
  </si>
  <si>
    <t>1.7</t>
  </si>
  <si>
    <t>朝阳山河玻璃城子镇海丰刘村险工段</t>
  </si>
  <si>
    <t>1.7.1</t>
  </si>
  <si>
    <t>500101002006</t>
  </si>
  <si>
    <t>1.7.2</t>
  </si>
  <si>
    <t>500103001007</t>
  </si>
  <si>
    <t>1.7.3</t>
  </si>
  <si>
    <t>500105002028</t>
  </si>
  <si>
    <t>1.7.4</t>
  </si>
  <si>
    <t>500105002029</t>
  </si>
  <si>
    <t>1.7.5</t>
  </si>
  <si>
    <t>500105002030</t>
  </si>
  <si>
    <t>1.7.6</t>
  </si>
  <si>
    <t>500105002031</t>
  </si>
  <si>
    <t>1.7.7</t>
  </si>
  <si>
    <t>500105002032</t>
  </si>
  <si>
    <t>1.7.8</t>
  </si>
  <si>
    <t>500105002033</t>
  </si>
  <si>
    <t>1.7.9</t>
  </si>
  <si>
    <t>500105002034</t>
  </si>
  <si>
    <t>格宾石笼网箱（2.5×1.0×2m）</t>
  </si>
  <si>
    <t>1.7.10</t>
  </si>
  <si>
    <t>500103014012</t>
  </si>
  <si>
    <t>1.7.11</t>
  </si>
  <si>
    <t>500109001002</t>
  </si>
  <si>
    <t>边墙混凝土（C30F250W6）</t>
  </si>
  <si>
    <t>1.7.12</t>
  </si>
  <si>
    <t>500109001003</t>
  </si>
  <si>
    <t>底板混凝土（C30F250W6）</t>
  </si>
  <si>
    <t>1.7.13</t>
  </si>
  <si>
    <t>500109001004</t>
  </si>
  <si>
    <t>台帽（C30F250W6）</t>
  </si>
  <si>
    <t>1.7.14</t>
  </si>
  <si>
    <t>500109001005</t>
  </si>
  <si>
    <t>垫层素混凝土C20</t>
  </si>
  <si>
    <t>1.7.15</t>
  </si>
  <si>
    <t>500103005006</t>
  </si>
  <si>
    <t>砂砾料回填</t>
  </si>
  <si>
    <t>1.7.16</t>
  </si>
  <si>
    <t>500109008001</t>
  </si>
  <si>
    <t>橡胶止水带（651型；300mm×8mm）</t>
  </si>
  <si>
    <t>m</t>
  </si>
  <si>
    <t>1.7.17</t>
  </si>
  <si>
    <t>500114001001</t>
  </si>
  <si>
    <t>8cmPVC排水管（80mm；含反滤包）</t>
  </si>
  <si>
    <t>1.7.18</t>
  </si>
  <si>
    <t>500109009001</t>
  </si>
  <si>
    <t>沥青木板伸缩缝</t>
  </si>
  <si>
    <t>1.7.19</t>
  </si>
  <si>
    <t>500109001006</t>
  </si>
  <si>
    <t>1.7.20</t>
  </si>
  <si>
    <t>500103007002</t>
  </si>
  <si>
    <t>1.7.21</t>
  </si>
  <si>
    <t>500109011001</t>
  </si>
  <si>
    <t>φ1000预制钢筋混凝土管安装工程</t>
  </si>
  <si>
    <t>1.7.22</t>
  </si>
  <si>
    <t>500114001002</t>
  </si>
  <si>
    <t>波形钢板（含钢柱反光膜）</t>
  </si>
  <si>
    <t>1.7.23</t>
  </si>
  <si>
    <t>500109001007</t>
  </si>
  <si>
    <t>波形钢板混凝土基础C30</t>
  </si>
  <si>
    <t>1.7.24</t>
  </si>
  <si>
    <t>500109010002</t>
  </si>
  <si>
    <t>涵洞混凝土拆除</t>
  </si>
  <si>
    <t>1.7.25</t>
  </si>
  <si>
    <t>500109010003</t>
  </si>
  <si>
    <t>20cm厚水毁混凝土路面拆除</t>
  </si>
  <si>
    <t>1.7.26</t>
  </si>
  <si>
    <t>500111001001</t>
  </si>
  <si>
    <t>钢筋制安</t>
  </si>
  <si>
    <t>t</t>
  </si>
  <si>
    <t>1.7.27</t>
  </si>
  <si>
    <t>500110001001</t>
  </si>
  <si>
    <t>模板安装与拆除</t>
  </si>
  <si>
    <t>1.8</t>
  </si>
  <si>
    <t>小二道河秦家屯镇四家子-八层镇五家险工段</t>
  </si>
  <si>
    <t>1.8.1</t>
  </si>
  <si>
    <t>500102001007</t>
  </si>
  <si>
    <t>1.8.2</t>
  </si>
  <si>
    <t>500103001008</t>
  </si>
  <si>
    <t>1.9</t>
  </si>
  <si>
    <t>余庆号河龙山乡民族村险工段</t>
  </si>
  <si>
    <t>1.9.1</t>
  </si>
  <si>
    <t>500101002007</t>
  </si>
  <si>
    <t>1.9.2</t>
  </si>
  <si>
    <t>500103001009</t>
  </si>
  <si>
    <t>1.9.3</t>
  </si>
  <si>
    <t>500101002008</t>
  </si>
  <si>
    <t>1.9.4</t>
  </si>
  <si>
    <t>500105002035</t>
  </si>
  <si>
    <t>1.9.5</t>
  </si>
  <si>
    <t>500105002036</t>
  </si>
  <si>
    <t>1.9.6</t>
  </si>
  <si>
    <t>500105002037</t>
  </si>
  <si>
    <t>1.9.7</t>
  </si>
  <si>
    <t>500105002038</t>
  </si>
  <si>
    <t>格宾石笼网箱（1.5×1.0×2m）</t>
  </si>
  <si>
    <t>1.9.8</t>
  </si>
  <si>
    <t>500105002039</t>
  </si>
  <si>
    <t>格宾石笼网箱（2×1.0×2m）</t>
  </si>
  <si>
    <t>1.9.9</t>
  </si>
  <si>
    <t>500103014013</t>
  </si>
  <si>
    <t>2</t>
  </si>
  <si>
    <t>第四部分 临时工程</t>
  </si>
  <si>
    <t>2.1</t>
  </si>
  <si>
    <t>导流工程</t>
  </si>
  <si>
    <t>2.1.1</t>
  </si>
  <si>
    <t>2.1.1.1</t>
  </si>
  <si>
    <t>500114002001</t>
  </si>
  <si>
    <t>围堰填筑</t>
  </si>
  <si>
    <t>2.1.1.2</t>
  </si>
  <si>
    <t>500101002009</t>
  </si>
  <si>
    <t>围堰拆除</t>
  </si>
  <si>
    <t>2.1.2</t>
  </si>
  <si>
    <t>2.1.2.1</t>
  </si>
  <si>
    <t>500114002002</t>
  </si>
  <si>
    <t>2.1.2.2</t>
  </si>
  <si>
    <t>500101002010</t>
  </si>
  <si>
    <t>2.1.3</t>
  </si>
  <si>
    <t>2.1.3.1</t>
  </si>
  <si>
    <t>500114002003</t>
  </si>
  <si>
    <t>2.1.3.2</t>
  </si>
  <si>
    <t>500101002011</t>
  </si>
  <si>
    <t>2.1.4</t>
  </si>
  <si>
    <t>2.1.4.1</t>
  </si>
  <si>
    <t>500114002004</t>
  </si>
  <si>
    <t>2.1.4.2</t>
  </si>
  <si>
    <t>500101002012</t>
  </si>
  <si>
    <t>2.1.4.3</t>
  </si>
  <si>
    <t>500109011002</t>
  </si>
  <si>
    <t>φ1000预制钢筋混凝土管导流管</t>
  </si>
  <si>
    <t>2.2</t>
  </si>
  <si>
    <t>施工交通工程</t>
  </si>
  <si>
    <t>2.2.1</t>
  </si>
  <si>
    <t>500114002005</t>
  </si>
  <si>
    <t>施工临时道路</t>
  </si>
  <si>
    <t>km</t>
  </si>
  <si>
    <t>2.3</t>
  </si>
  <si>
    <t>施工专项工程</t>
  </si>
  <si>
    <t>2.3.1</t>
  </si>
  <si>
    <t>500114002006</t>
  </si>
  <si>
    <t>施工安全生产专项</t>
  </si>
  <si>
    <t>2.4</t>
  </si>
  <si>
    <t>施工房屋建筑工程</t>
  </si>
  <si>
    <t>2.4.1</t>
  </si>
  <si>
    <t>500114002007</t>
  </si>
  <si>
    <t>施工仓库</t>
  </si>
  <si>
    <t>2.4.2</t>
  </si>
  <si>
    <t>500114002008</t>
  </si>
  <si>
    <t>办公、生活及文化福利建筑</t>
  </si>
  <si>
    <t>2.5</t>
  </si>
  <si>
    <t>其他施工临时工程</t>
  </si>
  <si>
    <t>2.5.1</t>
  </si>
  <si>
    <t>500114002009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</si>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</sst>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0.00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b/>
      <sz val="14"/>
      <color indexed="8"/>
      <name val="黑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sz val="10"/>
      <color indexed="8"/>
      <name val="Arial"/>
      <family val="2"/>
      <charset val="0"/>
    </font>
    <font>
      <sz val="36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20027;&#23725;&#24066;2025&#24180;&#37325;&#28857;&#38505;&#24037;&#38505;&#27573;&#22604;&#23736;&#27835;&#29702;&#24037;&#31243;(&#25237;&#26631;&#24102;&#38142;&#25509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2025&#38505;&#24037;&#38505;&#27573;\&#20844;&#20027;&#23725;&#24066;2025&#24180;&#37325;&#28857;&#38505;&#24037;&#38505;&#27573;&#22604;&#23736;&#27835;&#29702;&#24037;&#31243;(&#25237;&#26631;&#24102;&#38142;&#2550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投标总价"/>
      <sheetName val="项目总价表"/>
      <sheetName val="合理性评价"/>
      <sheetName val="建筑清单"/>
      <sheetName val="机电清单"/>
      <sheetName val="金结清单"/>
      <sheetName val="临时清单"/>
      <sheetName val="措施项目"/>
      <sheetName val="其他项目"/>
      <sheetName val="单价汇总"/>
      <sheetName val="工程单价表"/>
      <sheetName val="主要材料"/>
      <sheetName val="主要材料运杂"/>
      <sheetName val="次要材料"/>
      <sheetName val="机械汇总"/>
      <sheetName val="混凝土"/>
      <sheetName val="费率表"/>
      <sheetName val="辅助单价"/>
      <sheetName val="中间单价"/>
      <sheetName val="人工材料表"/>
      <sheetName val="机械计算表"/>
      <sheetName val="HNT"/>
      <sheetName val="分组组成"/>
      <sheetName val="人工费单价汇总表"/>
      <sheetName val="总价项目"/>
      <sheetName val="主要材料量分析"/>
    </sheetNames>
    <sheetDataSet>
      <sheetData sheetId="0">
        <row r="3">
          <cell r="A3" t="str">
            <v>公主岭市2025年重点险工险段塌岸治理工程</v>
          </cell>
        </row>
        <row r="5">
          <cell r="C5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G9">
            <v>57.2</v>
          </cell>
        </row>
        <row r="37">
          <cell r="G37">
            <v>218.4</v>
          </cell>
        </row>
        <row r="68">
          <cell r="G68">
            <v>3637.03</v>
          </cell>
        </row>
        <row r="96">
          <cell r="G96">
            <v>3637.03</v>
          </cell>
        </row>
        <row r="124">
          <cell r="G124">
            <v>3761.95</v>
          </cell>
        </row>
        <row r="152">
          <cell r="G152">
            <v>119.333</v>
          </cell>
        </row>
        <row r="180">
          <cell r="G180">
            <v>99.111</v>
          </cell>
        </row>
        <row r="208">
          <cell r="G208">
            <v>35.36</v>
          </cell>
        </row>
        <row r="236">
          <cell r="G236">
            <v>183.04</v>
          </cell>
        </row>
        <row r="264">
          <cell r="G264">
            <v>57.2</v>
          </cell>
        </row>
        <row r="292">
          <cell r="G292">
            <v>3637.03</v>
          </cell>
        </row>
        <row r="320">
          <cell r="G320">
            <v>3637.03</v>
          </cell>
        </row>
        <row r="348">
          <cell r="G348">
            <v>3637.03</v>
          </cell>
        </row>
        <row r="376">
          <cell r="G376">
            <v>3637.03</v>
          </cell>
        </row>
        <row r="404">
          <cell r="G404">
            <v>3637.03</v>
          </cell>
        </row>
        <row r="432">
          <cell r="G432">
            <v>3637.03</v>
          </cell>
        </row>
        <row r="460">
          <cell r="G460">
            <v>17795.288</v>
          </cell>
        </row>
        <row r="489">
          <cell r="G489">
            <v>8440.353</v>
          </cell>
        </row>
        <row r="517">
          <cell r="G517">
            <v>280.8</v>
          </cell>
        </row>
        <row r="545">
          <cell r="G545">
            <v>3390.168039</v>
          </cell>
        </row>
        <row r="576">
          <cell r="G576">
            <v>5046.178</v>
          </cell>
        </row>
        <row r="606">
          <cell r="G606">
            <v>8289.549</v>
          </cell>
        </row>
        <row r="636">
          <cell r="G636">
            <v>8289.549</v>
          </cell>
        </row>
        <row r="666">
          <cell r="G666">
            <v>3761.95</v>
          </cell>
        </row>
        <row r="694">
          <cell r="G694">
            <v>1476.743</v>
          </cell>
        </row>
        <row r="722">
          <cell r="G722">
            <v>89.845552</v>
          </cell>
        </row>
        <row r="751">
          <cell r="G751">
            <v>2079.976</v>
          </cell>
        </row>
        <row r="779">
          <cell r="G779">
            <v>47464.58</v>
          </cell>
        </row>
        <row r="811">
          <cell r="G811">
            <v>13.5090494</v>
          </cell>
        </row>
        <row r="843">
          <cell r="G843">
            <v>3295.952</v>
          </cell>
        </row>
        <row r="873">
          <cell r="G873">
            <v>280.8</v>
          </cell>
        </row>
        <row r="901">
          <cell r="G901">
            <v>831.045</v>
          </cell>
        </row>
        <row r="939">
          <cell r="G939">
            <v>1896.577</v>
          </cell>
        </row>
        <row r="974">
          <cell r="G974">
            <v>3637.03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投标总价"/>
      <sheetName val="项目总价表"/>
      <sheetName val="合理性评价"/>
      <sheetName val="建筑清单"/>
      <sheetName val="机电清单"/>
      <sheetName val="金结清单"/>
      <sheetName val="临时清单"/>
      <sheetName val="措施项目"/>
      <sheetName val="其他项目"/>
      <sheetName val="单价汇总"/>
      <sheetName val="工程单价表"/>
      <sheetName val="主要材料"/>
      <sheetName val="主要材料运杂"/>
      <sheetName val="次要材料"/>
      <sheetName val="机械汇总"/>
      <sheetName val="混凝土"/>
      <sheetName val="费率表"/>
      <sheetName val="辅助单价"/>
      <sheetName val="中间单价"/>
      <sheetName val="人工材料表"/>
      <sheetName val="机械计算表"/>
      <sheetName val="HNT"/>
      <sheetName val="分组组成"/>
      <sheetName val="人工费单价汇总表"/>
      <sheetName val="总价项目"/>
      <sheetName val="主要材料量分析"/>
    </sheetNames>
    <sheetDataSet>
      <sheetData sheetId="0"/>
      <sheetData sheetId="1">
        <row r="12">
          <cell r="C12">
            <v>3062189.53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9" sqref="I9"/>
    </sheetView>
  </sheetViews>
  <sheetFormatPr defaultColWidth="8" defaultRowHeight="12.75" outlineLevelCol="6"/>
  <cols>
    <col min="1" max="1" width="4.41666666666667" style="13" customWidth="1"/>
    <col min="2" max="2" width="23.5" style="13" customWidth="1"/>
    <col min="3" max="3" width="7.99166666666667" style="13" customWidth="1"/>
    <col min="4" max="4" width="10.8083333333333" style="13" customWidth="1"/>
    <col min="5" max="7" width="7.89166666666667" style="13" customWidth="1"/>
    <col min="8" max="16384" width="8" style="13"/>
  </cols>
  <sheetData>
    <row r="1" s="13" customFormat="1" ht="65" customHeight="1"/>
    <row r="2" s="13" customFormat="1" ht="46" customHeight="1" spans="1:1">
      <c r="A2" s="14" t="s">
        <v>0</v>
      </c>
    </row>
    <row r="3" s="13" customFormat="1" ht="54" customHeight="1" spans="1:1">
      <c r="A3" s="15" t="s">
        <v>1</v>
      </c>
    </row>
    <row r="4" s="13" customFormat="1" ht="108" customHeight="1"/>
    <row r="5" s="13" customFormat="1" ht="26" customHeight="1" spans="2:4">
      <c r="B5" s="16" t="s">
        <v>2</v>
      </c>
      <c r="C5" s="17" t="s">
        <v>3</v>
      </c>
      <c r="D5" s="18"/>
    </row>
    <row r="6" s="13" customFormat="1" ht="26" customHeight="1"/>
    <row r="7" s="13" customFormat="1" ht="26" customHeight="1" spans="2:7">
      <c r="B7" s="16" t="s">
        <v>4</v>
      </c>
      <c r="C7" s="17" t="s">
        <v>5</v>
      </c>
      <c r="D7" s="17"/>
      <c r="E7" s="17"/>
      <c r="F7" s="17"/>
      <c r="G7" s="17"/>
    </row>
    <row r="8" s="13" customFormat="1" ht="26" customHeight="1"/>
    <row r="9" s="13" customFormat="1" ht="26" customHeight="1" spans="2:5">
      <c r="B9" s="16" t="s">
        <v>6</v>
      </c>
      <c r="C9" s="17">
        <f>[2]项目总价表!$C$12</f>
        <v>3062189.53</v>
      </c>
      <c r="D9" s="17"/>
      <c r="E9" s="17"/>
    </row>
    <row r="10" s="13" customFormat="1" ht="26" customHeight="1"/>
    <row r="11" s="13" customFormat="1" ht="26" customHeight="1" spans="2:4">
      <c r="B11" s="16" t="s">
        <v>7</v>
      </c>
      <c r="C11" s="17" t="s">
        <v>3</v>
      </c>
      <c r="D11" s="19" t="s">
        <v>8</v>
      </c>
    </row>
  </sheetData>
  <mergeCells count="5">
    <mergeCell ref="A2:G2"/>
    <mergeCell ref="A3:G3"/>
    <mergeCell ref="C5:D5"/>
    <mergeCell ref="C7:G7"/>
    <mergeCell ref="C9:E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57"/>
  <sheetViews>
    <sheetView workbookViewId="0">
      <selection activeCell="X15" sqref="X15"/>
    </sheetView>
  </sheetViews>
  <sheetFormatPr defaultColWidth="8" defaultRowHeight="12.75"/>
  <cols>
    <col min="1" max="1" width="8.45833333333333" style="1" customWidth="1"/>
    <col min="2" max="2" width="11.2833333333333" style="1" customWidth="1"/>
    <col min="3" max="3" width="8" style="1" hidden="1" customWidth="1"/>
    <col min="4" max="4" width="20.675" style="1" customWidth="1"/>
    <col min="5" max="9" width="8" style="1" hidden="1" customWidth="1"/>
    <col min="10" max="10" width="4.7" style="1" customWidth="1"/>
    <col min="11" max="15" width="8" style="1" hidden="1" customWidth="1"/>
    <col min="16" max="16" width="7.51666666666667" style="1" customWidth="1"/>
    <col min="17" max="17" width="8" style="1" hidden="1" customWidth="1"/>
    <col min="18" max="18" width="7.51666666666667" style="1" customWidth="1"/>
    <col min="19" max="20" width="8" style="1" hidden="1" customWidth="1"/>
    <col min="21" max="21" width="8.45833333333333" style="1" customWidth="1"/>
    <col min="22" max="22" width="8" style="1" hidden="1" customWidth="1"/>
    <col min="23" max="23" width="7.51666666666667" style="1" customWidth="1"/>
    <col min="24" max="30" width="8" style="1"/>
    <col min="31" max="31" width="8" style="1" hidden="1" customWidth="1"/>
    <col min="32" max="16384" width="8" style="1"/>
  </cols>
  <sheetData>
    <row r="1" s="1" customFormat="1" ht="35" customHeight="1" spans="1:1">
      <c r="A1" s="2" t="s">
        <v>9</v>
      </c>
    </row>
    <row r="2" s="1" customFormat="1" ht="17" customHeight="1" spans="1:2">
      <c r="A2" s="3" t="s">
        <v>2</v>
      </c>
      <c r="B2" s="4" t="str">
        <f>[1]投标总价!$C$5</f>
        <v/>
      </c>
    </row>
    <row r="3" s="1" customFormat="1" ht="17" customHeight="1" spans="1:2">
      <c r="A3" s="3" t="s">
        <v>10</v>
      </c>
      <c r="B3" s="4" t="str">
        <f>[1]投标总价!$A$3</f>
        <v>公主岭市2025年重点险工险段塌岸治理工程</v>
      </c>
    </row>
    <row r="4" s="1" customFormat="1" ht="14" customHeight="1" spans="1:23">
      <c r="A4" s="5" t="s">
        <v>11</v>
      </c>
      <c r="B4" s="5" t="s">
        <v>12</v>
      </c>
      <c r="C4" s="5"/>
      <c r="D4" s="5" t="s">
        <v>13</v>
      </c>
      <c r="E4" s="5"/>
      <c r="F4" s="5"/>
      <c r="G4" s="5"/>
      <c r="H4" s="5"/>
      <c r="I4" s="5"/>
      <c r="J4" s="5" t="s">
        <v>14</v>
      </c>
      <c r="K4" s="5"/>
      <c r="L4" s="5"/>
      <c r="M4" s="5"/>
      <c r="N4" s="5"/>
      <c r="O4" s="5"/>
      <c r="P4" s="5" t="s">
        <v>15</v>
      </c>
      <c r="Q4" s="5"/>
      <c r="R4" s="5" t="s">
        <v>16</v>
      </c>
      <c r="S4" s="5"/>
      <c r="T4" s="5"/>
      <c r="U4" s="5" t="s">
        <v>17</v>
      </c>
      <c r="V4" s="5"/>
      <c r="W4" s="5" t="s">
        <v>18</v>
      </c>
    </row>
    <row r="5" s="1" customFormat="1" ht="14" customHeight="1" spans="1:2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="1" customFormat="1" ht="17" customHeight="1" spans="1:23">
      <c r="A6" s="5" t="s">
        <v>19</v>
      </c>
      <c r="B6" s="5" t="s">
        <v>3</v>
      </c>
      <c r="C6" s="5"/>
      <c r="D6" s="7" t="s">
        <v>20</v>
      </c>
      <c r="E6" s="5"/>
      <c r="F6" s="5"/>
      <c r="G6" s="5"/>
      <c r="H6" s="5"/>
      <c r="I6" s="5"/>
      <c r="J6" s="10" t="s">
        <v>3</v>
      </c>
      <c r="K6" s="5"/>
      <c r="L6" s="5"/>
      <c r="M6" s="5"/>
      <c r="N6" s="5"/>
      <c r="O6" s="5"/>
      <c r="P6" s="10">
        <v>0</v>
      </c>
      <c r="Q6" s="11">
        <v>0</v>
      </c>
      <c r="R6" s="11"/>
      <c r="S6" s="11"/>
      <c r="T6" s="11"/>
      <c r="U6" s="11"/>
      <c r="V6" s="11">
        <f>$T$6+$U$6</f>
        <v>0</v>
      </c>
      <c r="W6" s="5" t="s">
        <v>3</v>
      </c>
    </row>
    <row r="7" s="1" customFormat="1" ht="17" customHeight="1" spans="1:23">
      <c r="A7" s="5" t="s">
        <v>21</v>
      </c>
      <c r="B7" s="5" t="s">
        <v>3</v>
      </c>
      <c r="C7" s="5"/>
      <c r="D7" s="7" t="s">
        <v>22</v>
      </c>
      <c r="E7" s="5"/>
      <c r="F7" s="5"/>
      <c r="G7" s="5"/>
      <c r="H7" s="5"/>
      <c r="I7" s="5"/>
      <c r="J7" s="10" t="s">
        <v>3</v>
      </c>
      <c r="K7" s="5"/>
      <c r="L7" s="5"/>
      <c r="M7" s="5"/>
      <c r="N7" s="5"/>
      <c r="O7" s="5"/>
      <c r="P7" s="10">
        <v>0</v>
      </c>
      <c r="Q7" s="11">
        <v>0</v>
      </c>
      <c r="R7" s="11"/>
      <c r="S7" s="11"/>
      <c r="T7" s="11"/>
      <c r="U7" s="11"/>
      <c r="V7" s="11">
        <f>$T$7+$U$7</f>
        <v>0</v>
      </c>
      <c r="W7" s="5" t="s">
        <v>3</v>
      </c>
    </row>
    <row r="8" s="1" customFormat="1" ht="17" customHeight="1" spans="1:31">
      <c r="A8" s="5" t="s">
        <v>23</v>
      </c>
      <c r="B8" s="5" t="s">
        <v>24</v>
      </c>
      <c r="C8" s="5"/>
      <c r="D8" s="7" t="s">
        <v>25</v>
      </c>
      <c r="E8" s="5"/>
      <c r="F8" s="5"/>
      <c r="G8" s="5"/>
      <c r="H8" s="5"/>
      <c r="I8" s="5"/>
      <c r="J8" s="10" t="s">
        <v>26</v>
      </c>
      <c r="K8" s="5"/>
      <c r="L8" s="5"/>
      <c r="M8" s="5"/>
      <c r="N8" s="5"/>
      <c r="O8" s="5"/>
      <c r="P8" s="10">
        <v>461.22</v>
      </c>
      <c r="Q8" s="11">
        <v>0</v>
      </c>
      <c r="R8" s="11"/>
      <c r="S8" s="11"/>
      <c r="T8" s="11"/>
      <c r="U8" s="11"/>
      <c r="V8" s="11">
        <f>$T$8+$U$8</f>
        <v>0</v>
      </c>
      <c r="W8" s="5" t="s">
        <v>3</v>
      </c>
      <c r="AE8" s="1">
        <f>([1]工程单价表!$G$9)*0.01</f>
        <v>0.572</v>
      </c>
    </row>
    <row r="9" s="1" customFormat="1" ht="17" customHeight="1" spans="1:31">
      <c r="A9" s="5" t="s">
        <v>27</v>
      </c>
      <c r="B9" s="5" t="s">
        <v>28</v>
      </c>
      <c r="C9" s="5"/>
      <c r="D9" s="7" t="s">
        <v>29</v>
      </c>
      <c r="E9" s="5"/>
      <c r="F9" s="5"/>
      <c r="G9" s="5"/>
      <c r="H9" s="5"/>
      <c r="I9" s="5"/>
      <c r="J9" s="10" t="s">
        <v>26</v>
      </c>
      <c r="K9" s="5"/>
      <c r="L9" s="5"/>
      <c r="M9" s="5"/>
      <c r="N9" s="5"/>
      <c r="O9" s="5"/>
      <c r="P9" s="10">
        <v>296.87</v>
      </c>
      <c r="Q9" s="11">
        <v>0</v>
      </c>
      <c r="R9" s="11"/>
      <c r="S9" s="11"/>
      <c r="T9" s="11"/>
      <c r="U9" s="11"/>
      <c r="V9" s="11">
        <f>$T$9+$U$9</f>
        <v>0</v>
      </c>
      <c r="W9" s="5" t="s">
        <v>3</v>
      </c>
      <c r="AE9" s="1">
        <f>([1]工程单价表!$G$37)*0.01</f>
        <v>2.184</v>
      </c>
    </row>
    <row r="10" s="1" customFormat="1" ht="31" customHeight="1" spans="1:31">
      <c r="A10" s="5" t="s">
        <v>30</v>
      </c>
      <c r="B10" s="5" t="s">
        <v>31</v>
      </c>
      <c r="C10" s="5"/>
      <c r="D10" s="7" t="s">
        <v>32</v>
      </c>
      <c r="E10" s="5"/>
      <c r="F10" s="5"/>
      <c r="G10" s="5"/>
      <c r="H10" s="5"/>
      <c r="I10" s="5"/>
      <c r="J10" s="10" t="s">
        <v>26</v>
      </c>
      <c r="K10" s="5"/>
      <c r="L10" s="5"/>
      <c r="M10" s="5"/>
      <c r="N10" s="5"/>
      <c r="O10" s="5"/>
      <c r="P10" s="10">
        <v>64.28</v>
      </c>
      <c r="Q10" s="11">
        <v>0</v>
      </c>
      <c r="R10" s="11"/>
      <c r="S10" s="11"/>
      <c r="T10" s="11"/>
      <c r="U10" s="11"/>
      <c r="V10" s="11">
        <f>$T$10+$U$10</f>
        <v>0</v>
      </c>
      <c r="W10" s="5" t="s">
        <v>3</v>
      </c>
      <c r="AE10" s="1">
        <f>([1]工程单价表!$G$68)*0.01</f>
        <v>36.3703</v>
      </c>
    </row>
    <row r="11" s="1" customFormat="1" ht="31" customHeight="1" spans="1:31">
      <c r="A11" s="5" t="s">
        <v>33</v>
      </c>
      <c r="B11" s="5" t="s">
        <v>34</v>
      </c>
      <c r="C11" s="5"/>
      <c r="D11" s="7" t="s">
        <v>35</v>
      </c>
      <c r="E11" s="5"/>
      <c r="F11" s="5"/>
      <c r="G11" s="5"/>
      <c r="H11" s="5"/>
      <c r="I11" s="5"/>
      <c r="J11" s="10" t="s">
        <v>26</v>
      </c>
      <c r="K11" s="5"/>
      <c r="L11" s="5"/>
      <c r="M11" s="5"/>
      <c r="N11" s="5"/>
      <c r="O11" s="5"/>
      <c r="P11" s="10">
        <v>13.92</v>
      </c>
      <c r="Q11" s="11">
        <v>0</v>
      </c>
      <c r="R11" s="11"/>
      <c r="S11" s="11"/>
      <c r="T11" s="11"/>
      <c r="U11" s="11"/>
      <c r="V11" s="11">
        <f>$T$11+$U$11</f>
        <v>0</v>
      </c>
      <c r="W11" s="5" t="s">
        <v>3</v>
      </c>
      <c r="AE11" s="1">
        <f>([1]工程单价表!$G$96)*0.01</f>
        <v>36.3703</v>
      </c>
    </row>
    <row r="12" s="1" customFormat="1" ht="17" customHeight="1" spans="1:31">
      <c r="A12" s="5" t="s">
        <v>36</v>
      </c>
      <c r="B12" s="5" t="s">
        <v>37</v>
      </c>
      <c r="C12" s="5"/>
      <c r="D12" s="7" t="s">
        <v>38</v>
      </c>
      <c r="E12" s="5"/>
      <c r="F12" s="5"/>
      <c r="G12" s="5"/>
      <c r="H12" s="5"/>
      <c r="I12" s="5"/>
      <c r="J12" s="10" t="s">
        <v>26</v>
      </c>
      <c r="K12" s="5"/>
      <c r="L12" s="5"/>
      <c r="M12" s="5"/>
      <c r="N12" s="5"/>
      <c r="O12" s="5"/>
      <c r="P12" s="10">
        <v>12.75</v>
      </c>
      <c r="Q12" s="11">
        <v>0</v>
      </c>
      <c r="R12" s="11"/>
      <c r="S12" s="11"/>
      <c r="T12" s="11"/>
      <c r="U12" s="11"/>
      <c r="V12" s="11">
        <f>$T$12+$U$12</f>
        <v>0</v>
      </c>
      <c r="W12" s="5" t="s">
        <v>3</v>
      </c>
      <c r="AE12" s="1">
        <f>([1]工程单价表!$G$124)*0.01</f>
        <v>37.6195</v>
      </c>
    </row>
    <row r="13" s="1" customFormat="1" ht="17" customHeight="1" spans="1:31">
      <c r="A13" s="5" t="s">
        <v>39</v>
      </c>
      <c r="B13" s="5" t="s">
        <v>40</v>
      </c>
      <c r="C13" s="5"/>
      <c r="D13" s="7" t="s">
        <v>41</v>
      </c>
      <c r="E13" s="5"/>
      <c r="F13" s="5"/>
      <c r="G13" s="5"/>
      <c r="H13" s="5"/>
      <c r="I13" s="5"/>
      <c r="J13" s="10" t="s">
        <v>42</v>
      </c>
      <c r="K13" s="5"/>
      <c r="L13" s="5"/>
      <c r="M13" s="5"/>
      <c r="N13" s="5"/>
      <c r="O13" s="5"/>
      <c r="P13" s="10">
        <v>176.43</v>
      </c>
      <c r="Q13" s="11">
        <v>0</v>
      </c>
      <c r="R13" s="11"/>
      <c r="S13" s="11"/>
      <c r="T13" s="11"/>
      <c r="U13" s="11"/>
      <c r="V13" s="11">
        <f>$T$13+$U$13</f>
        <v>0</v>
      </c>
      <c r="W13" s="5" t="s">
        <v>3</v>
      </c>
      <c r="AE13" s="1">
        <f>([1]工程单价表!$G$152)*0.01</f>
        <v>1.19333</v>
      </c>
    </row>
    <row r="14" s="1" customFormat="1" ht="17" customHeight="1" spans="1:31">
      <c r="A14" s="5" t="s">
        <v>43</v>
      </c>
      <c r="B14" s="5" t="s">
        <v>44</v>
      </c>
      <c r="C14" s="5"/>
      <c r="D14" s="7" t="s">
        <v>45</v>
      </c>
      <c r="E14" s="5"/>
      <c r="F14" s="5"/>
      <c r="G14" s="5"/>
      <c r="H14" s="5"/>
      <c r="I14" s="5"/>
      <c r="J14" s="10" t="s">
        <v>42</v>
      </c>
      <c r="K14" s="5"/>
      <c r="L14" s="5"/>
      <c r="M14" s="5"/>
      <c r="N14" s="5"/>
      <c r="O14" s="5"/>
      <c r="P14" s="10">
        <v>118.9</v>
      </c>
      <c r="Q14" s="11">
        <v>0</v>
      </c>
      <c r="R14" s="11"/>
      <c r="S14" s="11"/>
      <c r="T14" s="11"/>
      <c r="U14" s="11"/>
      <c r="V14" s="11">
        <f>$T$14+$U$14</f>
        <v>0</v>
      </c>
      <c r="W14" s="5" t="s">
        <v>3</v>
      </c>
      <c r="AE14" s="1">
        <f>([1]工程单价表!$G$180)*0.01</f>
        <v>0.99111</v>
      </c>
    </row>
    <row r="15" s="1" customFormat="1" ht="31" customHeight="1" spans="1:23">
      <c r="A15" s="5" t="s">
        <v>46</v>
      </c>
      <c r="B15" s="5" t="s">
        <v>3</v>
      </c>
      <c r="C15" s="5"/>
      <c r="D15" s="7" t="s">
        <v>47</v>
      </c>
      <c r="E15" s="5"/>
      <c r="F15" s="5"/>
      <c r="G15" s="5"/>
      <c r="H15" s="5"/>
      <c r="I15" s="5"/>
      <c r="J15" s="10" t="s">
        <v>3</v>
      </c>
      <c r="K15" s="5"/>
      <c r="L15" s="5"/>
      <c r="M15" s="5"/>
      <c r="N15" s="5"/>
      <c r="O15" s="5"/>
      <c r="P15" s="10">
        <v>0</v>
      </c>
      <c r="Q15" s="11">
        <v>0</v>
      </c>
      <c r="R15" s="11"/>
      <c r="S15" s="11"/>
      <c r="T15" s="11"/>
      <c r="U15" s="11"/>
      <c r="V15" s="11">
        <f>$T$15+$U$15</f>
        <v>0</v>
      </c>
      <c r="W15" s="5" t="s">
        <v>3</v>
      </c>
    </row>
    <row r="16" s="1" customFormat="1" ht="17" customHeight="1" spans="1:31">
      <c r="A16" s="5" t="s">
        <v>48</v>
      </c>
      <c r="B16" s="5" t="s">
        <v>49</v>
      </c>
      <c r="C16" s="5"/>
      <c r="D16" s="7" t="s">
        <v>50</v>
      </c>
      <c r="E16" s="5"/>
      <c r="F16" s="5"/>
      <c r="G16" s="5"/>
      <c r="H16" s="5"/>
      <c r="I16" s="5"/>
      <c r="J16" s="10" t="s">
        <v>26</v>
      </c>
      <c r="K16" s="5"/>
      <c r="L16" s="5"/>
      <c r="M16" s="5"/>
      <c r="N16" s="5"/>
      <c r="O16" s="5"/>
      <c r="P16" s="10">
        <v>48.34</v>
      </c>
      <c r="Q16" s="11">
        <v>0</v>
      </c>
      <c r="R16" s="11"/>
      <c r="S16" s="11"/>
      <c r="T16" s="11"/>
      <c r="U16" s="11"/>
      <c r="V16" s="11">
        <f>$T$16+$U$16</f>
        <v>0</v>
      </c>
      <c r="W16" s="5" t="s">
        <v>3</v>
      </c>
      <c r="AE16" s="1">
        <f>([1]工程单价表!$G$208)*0.01</f>
        <v>0.3536</v>
      </c>
    </row>
    <row r="17" s="1" customFormat="1" ht="17" customHeight="1" spans="1:31">
      <c r="A17" s="5" t="s">
        <v>51</v>
      </c>
      <c r="B17" s="5" t="s">
        <v>52</v>
      </c>
      <c r="C17" s="5"/>
      <c r="D17" s="7" t="s">
        <v>53</v>
      </c>
      <c r="E17" s="5"/>
      <c r="F17" s="5"/>
      <c r="G17" s="5"/>
      <c r="H17" s="5"/>
      <c r="I17" s="5"/>
      <c r="J17" s="10" t="s">
        <v>26</v>
      </c>
      <c r="K17" s="5"/>
      <c r="L17" s="5"/>
      <c r="M17" s="5"/>
      <c r="N17" s="5"/>
      <c r="O17" s="5"/>
      <c r="P17" s="10">
        <v>41.09</v>
      </c>
      <c r="Q17" s="11">
        <v>0</v>
      </c>
      <c r="R17" s="11"/>
      <c r="S17" s="11"/>
      <c r="T17" s="11"/>
      <c r="U17" s="11"/>
      <c r="V17" s="11">
        <f>$T$17+$U$17</f>
        <v>0</v>
      </c>
      <c r="W17" s="5" t="s">
        <v>3</v>
      </c>
      <c r="AE17" s="1">
        <f>([1]工程单价表!$G$236)*0.01</f>
        <v>1.8304</v>
      </c>
    </row>
    <row r="18" s="1" customFormat="1" ht="17" customHeight="1" spans="1:31">
      <c r="A18" s="5" t="s">
        <v>54</v>
      </c>
      <c r="B18" s="5" t="s">
        <v>55</v>
      </c>
      <c r="C18" s="5"/>
      <c r="D18" s="7" t="s">
        <v>56</v>
      </c>
      <c r="E18" s="5"/>
      <c r="F18" s="5"/>
      <c r="G18" s="5"/>
      <c r="H18" s="5"/>
      <c r="I18" s="5"/>
      <c r="J18" s="10" t="s">
        <v>26</v>
      </c>
      <c r="K18" s="5"/>
      <c r="L18" s="5"/>
      <c r="M18" s="5"/>
      <c r="N18" s="5"/>
      <c r="O18" s="5"/>
      <c r="P18" s="10">
        <v>144.48</v>
      </c>
      <c r="Q18" s="11">
        <v>0</v>
      </c>
      <c r="R18" s="11"/>
      <c r="S18" s="11"/>
      <c r="T18" s="11"/>
      <c r="U18" s="11"/>
      <c r="V18" s="11">
        <f>$T$18+$U$18</f>
        <v>0</v>
      </c>
      <c r="W18" s="5" t="s">
        <v>3</v>
      </c>
      <c r="AE18" s="1">
        <f>([1]工程单价表!$G$264)*0.01</f>
        <v>0.572</v>
      </c>
    </row>
    <row r="19" s="1" customFormat="1" ht="31" customHeight="1" spans="1:31">
      <c r="A19" s="5" t="s">
        <v>57</v>
      </c>
      <c r="B19" s="5" t="s">
        <v>58</v>
      </c>
      <c r="C19" s="5"/>
      <c r="D19" s="7" t="s">
        <v>32</v>
      </c>
      <c r="E19" s="5"/>
      <c r="F19" s="5"/>
      <c r="G19" s="5"/>
      <c r="H19" s="5"/>
      <c r="I19" s="5"/>
      <c r="J19" s="10" t="s">
        <v>26</v>
      </c>
      <c r="K19" s="5"/>
      <c r="L19" s="5"/>
      <c r="M19" s="5"/>
      <c r="N19" s="5"/>
      <c r="O19" s="5"/>
      <c r="P19" s="10">
        <v>125.52</v>
      </c>
      <c r="Q19" s="11">
        <v>0</v>
      </c>
      <c r="R19" s="11"/>
      <c r="S19" s="11"/>
      <c r="T19" s="11"/>
      <c r="U19" s="11"/>
      <c r="V19" s="11">
        <f>$T$19+$U$19</f>
        <v>0</v>
      </c>
      <c r="W19" s="5" t="s">
        <v>3</v>
      </c>
      <c r="AE19" s="1">
        <f>([1]工程单价表!$G$68)*0.01</f>
        <v>36.3703</v>
      </c>
    </row>
    <row r="20" s="1" customFormat="1" ht="31" customHeight="1" spans="1:31">
      <c r="A20" s="5" t="s">
        <v>59</v>
      </c>
      <c r="B20" s="5" t="s">
        <v>60</v>
      </c>
      <c r="C20" s="5"/>
      <c r="D20" s="7" t="s">
        <v>35</v>
      </c>
      <c r="E20" s="5"/>
      <c r="F20" s="5"/>
      <c r="G20" s="5"/>
      <c r="H20" s="5"/>
      <c r="I20" s="5"/>
      <c r="J20" s="10" t="s">
        <v>26</v>
      </c>
      <c r="K20" s="5"/>
      <c r="L20" s="5"/>
      <c r="M20" s="5"/>
      <c r="N20" s="5"/>
      <c r="O20" s="5"/>
      <c r="P20" s="10">
        <v>24</v>
      </c>
      <c r="Q20" s="11">
        <v>0</v>
      </c>
      <c r="R20" s="11"/>
      <c r="S20" s="11"/>
      <c r="T20" s="11"/>
      <c r="U20" s="11"/>
      <c r="V20" s="11">
        <f>$T$20+$U$20</f>
        <v>0</v>
      </c>
      <c r="W20" s="5" t="s">
        <v>3</v>
      </c>
      <c r="AE20" s="1">
        <f>([1]工程单价表!$G$96)*0.01</f>
        <v>36.3703</v>
      </c>
    </row>
    <row r="21" s="1" customFormat="1" ht="31" customHeight="1" spans="1:31">
      <c r="A21" s="5" t="s">
        <v>61</v>
      </c>
      <c r="B21" s="5" t="s">
        <v>62</v>
      </c>
      <c r="C21" s="5"/>
      <c r="D21" s="7" t="s">
        <v>63</v>
      </c>
      <c r="E21" s="5"/>
      <c r="F21" s="5"/>
      <c r="G21" s="5"/>
      <c r="H21" s="5"/>
      <c r="I21" s="5"/>
      <c r="J21" s="10" t="s">
        <v>26</v>
      </c>
      <c r="K21" s="5"/>
      <c r="L21" s="5"/>
      <c r="M21" s="5"/>
      <c r="N21" s="5"/>
      <c r="O21" s="5"/>
      <c r="P21" s="10">
        <v>2.25</v>
      </c>
      <c r="Q21" s="11">
        <v>0</v>
      </c>
      <c r="R21" s="11"/>
      <c r="S21" s="11"/>
      <c r="T21" s="11"/>
      <c r="U21" s="11"/>
      <c r="V21" s="11">
        <f>$T$21+$U$21</f>
        <v>0</v>
      </c>
      <c r="W21" s="5" t="s">
        <v>3</v>
      </c>
      <c r="AE21" s="1">
        <f>([1]工程单价表!$G$292)*0.01</f>
        <v>36.3703</v>
      </c>
    </row>
    <row r="22" s="1" customFormat="1" ht="31" customHeight="1" spans="1:31">
      <c r="A22" s="5" t="s">
        <v>64</v>
      </c>
      <c r="B22" s="5" t="s">
        <v>65</v>
      </c>
      <c r="C22" s="5"/>
      <c r="D22" s="7" t="s">
        <v>66</v>
      </c>
      <c r="E22" s="5"/>
      <c r="F22" s="5"/>
      <c r="G22" s="5"/>
      <c r="H22" s="5"/>
      <c r="I22" s="5"/>
      <c r="J22" s="10" t="s">
        <v>26</v>
      </c>
      <c r="K22" s="5"/>
      <c r="L22" s="5"/>
      <c r="M22" s="5"/>
      <c r="N22" s="5"/>
      <c r="O22" s="5"/>
      <c r="P22" s="10">
        <v>4.5</v>
      </c>
      <c r="Q22" s="11">
        <v>0</v>
      </c>
      <c r="R22" s="11"/>
      <c r="S22" s="11"/>
      <c r="T22" s="11"/>
      <c r="U22" s="11"/>
      <c r="V22" s="11">
        <f>$T$22+$U$22</f>
        <v>0</v>
      </c>
      <c r="W22" s="5" t="s">
        <v>3</v>
      </c>
      <c r="AE22" s="1">
        <f>([1]工程单价表!$G$320)*0.01</f>
        <v>36.3703</v>
      </c>
    </row>
    <row r="23" s="1" customFormat="1" ht="31" customHeight="1" spans="1:31">
      <c r="A23" s="5" t="s">
        <v>67</v>
      </c>
      <c r="B23" s="5" t="s">
        <v>68</v>
      </c>
      <c r="C23" s="5"/>
      <c r="D23" s="7" t="s">
        <v>69</v>
      </c>
      <c r="E23" s="5"/>
      <c r="F23" s="5"/>
      <c r="G23" s="5"/>
      <c r="H23" s="5"/>
      <c r="I23" s="5"/>
      <c r="J23" s="10" t="s">
        <v>26</v>
      </c>
      <c r="K23" s="5"/>
      <c r="L23" s="5"/>
      <c r="M23" s="5"/>
      <c r="N23" s="5"/>
      <c r="O23" s="5"/>
      <c r="P23" s="10">
        <v>11.25</v>
      </c>
      <c r="Q23" s="11">
        <v>0</v>
      </c>
      <c r="R23" s="11"/>
      <c r="S23" s="11"/>
      <c r="T23" s="11"/>
      <c r="U23" s="11"/>
      <c r="V23" s="11">
        <f>$T$23+$U$23</f>
        <v>0</v>
      </c>
      <c r="W23" s="5" t="s">
        <v>3</v>
      </c>
      <c r="AE23" s="1">
        <f>([1]工程单价表!$G$348)*0.01</f>
        <v>36.3703</v>
      </c>
    </row>
    <row r="24" s="1" customFormat="1" ht="31" customHeight="1" spans="1:31">
      <c r="A24" s="5" t="s">
        <v>70</v>
      </c>
      <c r="B24" s="5" t="s">
        <v>71</v>
      </c>
      <c r="C24" s="5"/>
      <c r="D24" s="7" t="s">
        <v>72</v>
      </c>
      <c r="E24" s="5"/>
      <c r="F24" s="5"/>
      <c r="G24" s="5"/>
      <c r="H24" s="5"/>
      <c r="I24" s="5"/>
      <c r="J24" s="10" t="s">
        <v>26</v>
      </c>
      <c r="K24" s="5"/>
      <c r="L24" s="5"/>
      <c r="M24" s="5"/>
      <c r="N24" s="5"/>
      <c r="O24" s="5"/>
      <c r="P24" s="10">
        <v>24</v>
      </c>
      <c r="Q24" s="11">
        <v>0</v>
      </c>
      <c r="R24" s="11"/>
      <c r="S24" s="11"/>
      <c r="T24" s="11"/>
      <c r="U24" s="11"/>
      <c r="V24" s="11">
        <f>$T$24+$U$24</f>
        <v>0</v>
      </c>
      <c r="W24" s="5" t="s">
        <v>3</v>
      </c>
      <c r="AE24" s="1">
        <f>([1]工程单价表!$G$376)*0.01</f>
        <v>36.3703</v>
      </c>
    </row>
    <row r="25" s="1" customFormat="1" ht="17" customHeight="1" spans="1:31">
      <c r="A25" s="5" t="s">
        <v>73</v>
      </c>
      <c r="B25" s="5" t="s">
        <v>74</v>
      </c>
      <c r="C25" s="5"/>
      <c r="D25" s="7" t="s">
        <v>38</v>
      </c>
      <c r="E25" s="5"/>
      <c r="F25" s="5"/>
      <c r="G25" s="5"/>
      <c r="H25" s="5"/>
      <c r="I25" s="5"/>
      <c r="J25" s="10" t="s">
        <v>26</v>
      </c>
      <c r="K25" s="5"/>
      <c r="L25" s="5"/>
      <c r="M25" s="5"/>
      <c r="N25" s="5"/>
      <c r="O25" s="5"/>
      <c r="P25" s="10">
        <v>26.76</v>
      </c>
      <c r="Q25" s="11">
        <v>0</v>
      </c>
      <c r="R25" s="11"/>
      <c r="S25" s="11"/>
      <c r="T25" s="11"/>
      <c r="U25" s="11"/>
      <c r="V25" s="11">
        <f>$T$25+$U$25</f>
        <v>0</v>
      </c>
      <c r="W25" s="5" t="s">
        <v>3</v>
      </c>
      <c r="AE25" s="1">
        <f>([1]工程单价表!$G$124)*0.01</f>
        <v>37.6195</v>
      </c>
    </row>
    <row r="26" s="1" customFormat="1" ht="17" customHeight="1" spans="1:31">
      <c r="A26" s="5" t="s">
        <v>75</v>
      </c>
      <c r="B26" s="5" t="s">
        <v>76</v>
      </c>
      <c r="C26" s="5"/>
      <c r="D26" s="7" t="s">
        <v>41</v>
      </c>
      <c r="E26" s="5"/>
      <c r="F26" s="5"/>
      <c r="G26" s="5"/>
      <c r="H26" s="5"/>
      <c r="I26" s="5"/>
      <c r="J26" s="10" t="s">
        <v>26</v>
      </c>
      <c r="K26" s="5"/>
      <c r="L26" s="5"/>
      <c r="M26" s="5"/>
      <c r="N26" s="5"/>
      <c r="O26" s="5"/>
      <c r="P26" s="10">
        <v>347.07</v>
      </c>
      <c r="Q26" s="11">
        <v>0</v>
      </c>
      <c r="R26" s="11"/>
      <c r="S26" s="11"/>
      <c r="T26" s="11"/>
      <c r="U26" s="11"/>
      <c r="V26" s="11">
        <f>$T$26+$U$26</f>
        <v>0</v>
      </c>
      <c r="W26" s="5" t="s">
        <v>3</v>
      </c>
      <c r="AE26" s="1">
        <f>([1]工程单价表!$G$152)*0.01</f>
        <v>1.19333</v>
      </c>
    </row>
    <row r="27" s="1" customFormat="1" ht="17" customHeight="1" spans="1:31">
      <c r="A27" s="5" t="s">
        <v>77</v>
      </c>
      <c r="B27" s="5" t="s">
        <v>78</v>
      </c>
      <c r="C27" s="5"/>
      <c r="D27" s="7" t="s">
        <v>45</v>
      </c>
      <c r="E27" s="5"/>
      <c r="F27" s="5"/>
      <c r="G27" s="5"/>
      <c r="H27" s="5"/>
      <c r="I27" s="5"/>
      <c r="J27" s="10" t="s">
        <v>26</v>
      </c>
      <c r="K27" s="5"/>
      <c r="L27" s="5"/>
      <c r="M27" s="5"/>
      <c r="N27" s="5"/>
      <c r="O27" s="5"/>
      <c r="P27" s="10">
        <v>205</v>
      </c>
      <c r="Q27" s="11">
        <v>0</v>
      </c>
      <c r="R27" s="11"/>
      <c r="S27" s="11"/>
      <c r="T27" s="11"/>
      <c r="U27" s="11"/>
      <c r="V27" s="11">
        <f>$T$27+$U$27</f>
        <v>0</v>
      </c>
      <c r="W27" s="5" t="s">
        <v>3</v>
      </c>
      <c r="AE27" s="1">
        <f>([1]工程单价表!$G$180)*0.01</f>
        <v>0.99111</v>
      </c>
    </row>
    <row r="28" s="1" customFormat="1" ht="31" customHeight="1" spans="1:23">
      <c r="A28" s="5" t="s">
        <v>79</v>
      </c>
      <c r="B28" s="5" t="s">
        <v>3</v>
      </c>
      <c r="C28" s="5"/>
      <c r="D28" s="7" t="s">
        <v>80</v>
      </c>
      <c r="E28" s="5"/>
      <c r="F28" s="5"/>
      <c r="G28" s="5"/>
      <c r="H28" s="5"/>
      <c r="I28" s="5"/>
      <c r="J28" s="10" t="s">
        <v>3</v>
      </c>
      <c r="K28" s="5"/>
      <c r="L28" s="5"/>
      <c r="M28" s="5"/>
      <c r="N28" s="5"/>
      <c r="O28" s="5"/>
      <c r="P28" s="10">
        <v>0</v>
      </c>
      <c r="Q28" s="11">
        <v>0</v>
      </c>
      <c r="R28" s="11"/>
      <c r="S28" s="11"/>
      <c r="T28" s="11"/>
      <c r="U28" s="11"/>
      <c r="V28" s="11">
        <f>$T$28+$U$28</f>
        <v>0</v>
      </c>
      <c r="W28" s="5" t="s">
        <v>3</v>
      </c>
    </row>
    <row r="29" s="1" customFormat="1" ht="17" customHeight="1" spans="1:31">
      <c r="A29" s="5" t="s">
        <v>81</v>
      </c>
      <c r="B29" s="5" t="s">
        <v>82</v>
      </c>
      <c r="C29" s="5"/>
      <c r="D29" s="7" t="s">
        <v>50</v>
      </c>
      <c r="E29" s="5"/>
      <c r="F29" s="5"/>
      <c r="G29" s="5"/>
      <c r="H29" s="5"/>
      <c r="I29" s="5"/>
      <c r="J29" s="10" t="s">
        <v>26</v>
      </c>
      <c r="K29" s="5"/>
      <c r="L29" s="5"/>
      <c r="M29" s="5"/>
      <c r="N29" s="5"/>
      <c r="O29" s="5"/>
      <c r="P29" s="10">
        <v>40.81</v>
      </c>
      <c r="Q29" s="11">
        <v>0</v>
      </c>
      <c r="R29" s="11"/>
      <c r="S29" s="11"/>
      <c r="T29" s="11"/>
      <c r="U29" s="11"/>
      <c r="V29" s="11">
        <f>$T$29+$U$29</f>
        <v>0</v>
      </c>
      <c r="W29" s="5" t="s">
        <v>3</v>
      </c>
      <c r="AE29" s="1">
        <f>([1]工程单价表!$G$208)*0.01</f>
        <v>0.3536</v>
      </c>
    </row>
    <row r="30" s="1" customFormat="1" ht="110" customHeight="1" spans="1:23">
      <c r="A30" s="8" t="s">
        <v>83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="1" customFormat="1" ht="14" customHeight="1" spans="1:23">
      <c r="A31" s="5" t="s">
        <v>11</v>
      </c>
      <c r="B31" s="5" t="s">
        <v>12</v>
      </c>
      <c r="C31" s="5"/>
      <c r="D31" s="5" t="s">
        <v>13</v>
      </c>
      <c r="E31" s="5"/>
      <c r="F31" s="5"/>
      <c r="G31" s="5"/>
      <c r="H31" s="5"/>
      <c r="I31" s="5"/>
      <c r="J31" s="5" t="s">
        <v>14</v>
      </c>
      <c r="K31" s="5"/>
      <c r="L31" s="5"/>
      <c r="M31" s="5"/>
      <c r="N31" s="5"/>
      <c r="O31" s="5"/>
      <c r="P31" s="5" t="s">
        <v>15</v>
      </c>
      <c r="Q31" s="5"/>
      <c r="R31" s="5" t="s">
        <v>16</v>
      </c>
      <c r="S31" s="5"/>
      <c r="T31" s="5"/>
      <c r="U31" s="5" t="s">
        <v>17</v>
      </c>
      <c r="V31" s="5"/>
      <c r="W31" s="5" t="s">
        <v>18</v>
      </c>
    </row>
    <row r="32" s="1" customFormat="1" ht="14" customHeight="1" spans="1:2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="1" customFormat="1" ht="17" customHeight="1" spans="1:31">
      <c r="A33" s="5" t="s">
        <v>84</v>
      </c>
      <c r="B33" s="5" t="s">
        <v>85</v>
      </c>
      <c r="C33" s="5"/>
      <c r="D33" s="7" t="s">
        <v>56</v>
      </c>
      <c r="E33" s="5"/>
      <c r="F33" s="5"/>
      <c r="G33" s="5"/>
      <c r="H33" s="5"/>
      <c r="I33" s="5"/>
      <c r="J33" s="10" t="s">
        <v>26</v>
      </c>
      <c r="K33" s="5"/>
      <c r="L33" s="5"/>
      <c r="M33" s="5"/>
      <c r="N33" s="5"/>
      <c r="O33" s="5"/>
      <c r="P33" s="10">
        <v>129.73</v>
      </c>
      <c r="Q33" s="11">
        <v>0</v>
      </c>
      <c r="R33" s="11"/>
      <c r="S33" s="11"/>
      <c r="T33" s="11"/>
      <c r="U33" s="11"/>
      <c r="V33" s="11">
        <f>$T$33+$U$33</f>
        <v>0</v>
      </c>
      <c r="W33" s="5" t="s">
        <v>3</v>
      </c>
      <c r="AE33" s="1">
        <f>([1]工程单价表!$G$264)*0.01</f>
        <v>0.572</v>
      </c>
    </row>
    <row r="34" s="1" customFormat="1" ht="17" customHeight="1" spans="1:31">
      <c r="A34" s="5" t="s">
        <v>86</v>
      </c>
      <c r="B34" s="5" t="s">
        <v>87</v>
      </c>
      <c r="C34" s="5"/>
      <c r="D34" s="7" t="s">
        <v>53</v>
      </c>
      <c r="E34" s="5"/>
      <c r="F34" s="5"/>
      <c r="G34" s="5"/>
      <c r="H34" s="5"/>
      <c r="I34" s="5"/>
      <c r="J34" s="10" t="s">
        <v>26</v>
      </c>
      <c r="K34" s="5"/>
      <c r="L34" s="5"/>
      <c r="M34" s="5"/>
      <c r="N34" s="5"/>
      <c r="O34" s="5"/>
      <c r="P34" s="10">
        <v>34.69</v>
      </c>
      <c r="Q34" s="11">
        <v>0</v>
      </c>
      <c r="R34" s="11"/>
      <c r="S34" s="11"/>
      <c r="T34" s="11"/>
      <c r="U34" s="11"/>
      <c r="V34" s="11">
        <f>$T$34+$U$34</f>
        <v>0</v>
      </c>
      <c r="W34" s="5" t="s">
        <v>3</v>
      </c>
      <c r="AE34" s="1">
        <f>([1]工程单价表!$G$236)*0.01</f>
        <v>1.8304</v>
      </c>
    </row>
    <row r="35" s="1" customFormat="1" ht="31" customHeight="1" spans="1:31">
      <c r="A35" s="5" t="s">
        <v>88</v>
      </c>
      <c r="B35" s="5" t="s">
        <v>89</v>
      </c>
      <c r="C35" s="5"/>
      <c r="D35" s="7" t="s">
        <v>32</v>
      </c>
      <c r="E35" s="5"/>
      <c r="F35" s="5"/>
      <c r="G35" s="5"/>
      <c r="H35" s="5"/>
      <c r="I35" s="5"/>
      <c r="J35" s="10" t="s">
        <v>26</v>
      </c>
      <c r="K35" s="5"/>
      <c r="L35" s="5"/>
      <c r="M35" s="5"/>
      <c r="N35" s="5"/>
      <c r="O35" s="5"/>
      <c r="P35" s="10">
        <v>132.07</v>
      </c>
      <c r="Q35" s="11">
        <v>0</v>
      </c>
      <c r="R35" s="11"/>
      <c r="S35" s="11"/>
      <c r="T35" s="11"/>
      <c r="U35" s="11"/>
      <c r="V35" s="11">
        <f>$T$35+$U$35</f>
        <v>0</v>
      </c>
      <c r="W35" s="5" t="s">
        <v>3</v>
      </c>
      <c r="AE35" s="1">
        <f>([1]工程单价表!$G$68)*0.01</f>
        <v>36.3703</v>
      </c>
    </row>
    <row r="36" s="1" customFormat="1" ht="31" customHeight="1" spans="1:31">
      <c r="A36" s="5" t="s">
        <v>90</v>
      </c>
      <c r="B36" s="5" t="s">
        <v>91</v>
      </c>
      <c r="C36" s="5"/>
      <c r="D36" s="7" t="s">
        <v>35</v>
      </c>
      <c r="E36" s="5"/>
      <c r="F36" s="5"/>
      <c r="G36" s="5"/>
      <c r="H36" s="5"/>
      <c r="I36" s="5"/>
      <c r="J36" s="10" t="s">
        <v>26</v>
      </c>
      <c r="K36" s="5"/>
      <c r="L36" s="5"/>
      <c r="M36" s="5"/>
      <c r="N36" s="5"/>
      <c r="O36" s="5"/>
      <c r="P36" s="10">
        <v>21.12</v>
      </c>
      <c r="Q36" s="11">
        <v>0</v>
      </c>
      <c r="R36" s="11"/>
      <c r="S36" s="11"/>
      <c r="T36" s="11"/>
      <c r="U36" s="11"/>
      <c r="V36" s="11">
        <f>$T$36+$U$36</f>
        <v>0</v>
      </c>
      <c r="W36" s="5" t="s">
        <v>3</v>
      </c>
      <c r="AE36" s="1">
        <f>([1]工程单价表!$G$96)*0.01</f>
        <v>36.3703</v>
      </c>
    </row>
    <row r="37" s="1" customFormat="1" ht="17" customHeight="1" spans="1:31">
      <c r="A37" s="5" t="s">
        <v>92</v>
      </c>
      <c r="B37" s="5" t="s">
        <v>93</v>
      </c>
      <c r="C37" s="5"/>
      <c r="D37" s="7" t="s">
        <v>38</v>
      </c>
      <c r="E37" s="5"/>
      <c r="F37" s="5"/>
      <c r="G37" s="5"/>
      <c r="H37" s="5"/>
      <c r="I37" s="5"/>
      <c r="J37" s="10" t="s">
        <v>26</v>
      </c>
      <c r="K37" s="5"/>
      <c r="L37" s="5"/>
      <c r="M37" s="5"/>
      <c r="N37" s="5"/>
      <c r="O37" s="5"/>
      <c r="P37" s="10">
        <v>30.9</v>
      </c>
      <c r="Q37" s="11">
        <v>0</v>
      </c>
      <c r="R37" s="11"/>
      <c r="S37" s="11"/>
      <c r="T37" s="11"/>
      <c r="U37" s="11"/>
      <c r="V37" s="11">
        <f>$T$37+$U$37</f>
        <v>0</v>
      </c>
      <c r="W37" s="5" t="s">
        <v>3</v>
      </c>
      <c r="AE37" s="1">
        <f>([1]工程单价表!$G$124)*0.01</f>
        <v>37.6195</v>
      </c>
    </row>
    <row r="38" s="1" customFormat="1" ht="17" customHeight="1" spans="1:31">
      <c r="A38" s="5" t="s">
        <v>94</v>
      </c>
      <c r="B38" s="5" t="s">
        <v>95</v>
      </c>
      <c r="C38" s="5"/>
      <c r="D38" s="7" t="s">
        <v>41</v>
      </c>
      <c r="E38" s="5"/>
      <c r="F38" s="5"/>
      <c r="G38" s="5"/>
      <c r="H38" s="5"/>
      <c r="I38" s="5"/>
      <c r="J38" s="10" t="s">
        <v>42</v>
      </c>
      <c r="K38" s="5"/>
      <c r="L38" s="5"/>
      <c r="M38" s="5"/>
      <c r="N38" s="5"/>
      <c r="O38" s="5"/>
      <c r="P38" s="10">
        <v>377.98</v>
      </c>
      <c r="Q38" s="11">
        <v>0</v>
      </c>
      <c r="R38" s="11"/>
      <c r="S38" s="11"/>
      <c r="T38" s="11"/>
      <c r="U38" s="11"/>
      <c r="V38" s="11">
        <f>$T$38+$U$38</f>
        <v>0</v>
      </c>
      <c r="W38" s="5" t="s">
        <v>3</v>
      </c>
      <c r="AE38" s="1">
        <f>([1]工程单价表!$G$152)*0.01</f>
        <v>1.19333</v>
      </c>
    </row>
    <row r="39" s="1" customFormat="1" ht="17" customHeight="1" spans="1:31">
      <c r="A39" s="5" t="s">
        <v>96</v>
      </c>
      <c r="B39" s="5" t="s">
        <v>97</v>
      </c>
      <c r="C39" s="5"/>
      <c r="D39" s="7" t="s">
        <v>45</v>
      </c>
      <c r="E39" s="5"/>
      <c r="F39" s="5"/>
      <c r="G39" s="5"/>
      <c r="H39" s="5"/>
      <c r="I39" s="5"/>
      <c r="J39" s="10" t="s">
        <v>42</v>
      </c>
      <c r="K39" s="5"/>
      <c r="L39" s="5"/>
      <c r="M39" s="5"/>
      <c r="N39" s="5"/>
      <c r="O39" s="5"/>
      <c r="P39" s="10">
        <v>180.4</v>
      </c>
      <c r="Q39" s="11">
        <v>0</v>
      </c>
      <c r="R39" s="11"/>
      <c r="S39" s="11"/>
      <c r="T39" s="11"/>
      <c r="U39" s="11"/>
      <c r="V39" s="11">
        <f>$T$39+$U$39</f>
        <v>0</v>
      </c>
      <c r="W39" s="5" t="s">
        <v>3</v>
      </c>
      <c r="AE39" s="1">
        <f>([1]工程单价表!$G$180)*0.01</f>
        <v>0.99111</v>
      </c>
    </row>
    <row r="40" s="1" customFormat="1" ht="31" customHeight="1" spans="1:23">
      <c r="A40" s="5" t="s">
        <v>98</v>
      </c>
      <c r="B40" s="5" t="s">
        <v>3</v>
      </c>
      <c r="C40" s="5"/>
      <c r="D40" s="7" t="s">
        <v>99</v>
      </c>
      <c r="E40" s="5"/>
      <c r="F40" s="5"/>
      <c r="G40" s="5"/>
      <c r="H40" s="5"/>
      <c r="I40" s="5"/>
      <c r="J40" s="10" t="s">
        <v>3</v>
      </c>
      <c r="K40" s="5"/>
      <c r="L40" s="5"/>
      <c r="M40" s="5"/>
      <c r="N40" s="5"/>
      <c r="O40" s="5"/>
      <c r="P40" s="10">
        <v>0</v>
      </c>
      <c r="Q40" s="11">
        <v>0</v>
      </c>
      <c r="R40" s="11"/>
      <c r="S40" s="11"/>
      <c r="T40" s="11"/>
      <c r="U40" s="11"/>
      <c r="V40" s="11">
        <f>$T$40+$U$40</f>
        <v>0</v>
      </c>
      <c r="W40" s="5" t="s">
        <v>3</v>
      </c>
    </row>
    <row r="41" s="1" customFormat="1" ht="17" customHeight="1" spans="1:31">
      <c r="A41" s="5" t="s">
        <v>100</v>
      </c>
      <c r="B41" s="5" t="s">
        <v>101</v>
      </c>
      <c r="C41" s="5"/>
      <c r="D41" s="7" t="s">
        <v>50</v>
      </c>
      <c r="E41" s="5"/>
      <c r="F41" s="5"/>
      <c r="G41" s="5"/>
      <c r="H41" s="5"/>
      <c r="I41" s="5"/>
      <c r="J41" s="10" t="s">
        <v>26</v>
      </c>
      <c r="K41" s="5"/>
      <c r="L41" s="5"/>
      <c r="M41" s="5"/>
      <c r="N41" s="5"/>
      <c r="O41" s="5"/>
      <c r="P41" s="10">
        <v>1588.51</v>
      </c>
      <c r="Q41" s="11">
        <v>0</v>
      </c>
      <c r="R41" s="11"/>
      <c r="S41" s="11"/>
      <c r="T41" s="11"/>
      <c r="U41" s="11"/>
      <c r="V41" s="11">
        <f>$T$41+$U$41</f>
        <v>0</v>
      </c>
      <c r="W41" s="5" t="s">
        <v>3</v>
      </c>
      <c r="AE41" s="1">
        <f>([1]工程单价表!$G$208)*0.01</f>
        <v>0.3536</v>
      </c>
    </row>
    <row r="42" s="1" customFormat="1" ht="17" customHeight="1" spans="1:31">
      <c r="A42" s="5" t="s">
        <v>102</v>
      </c>
      <c r="B42" s="5" t="s">
        <v>103</v>
      </c>
      <c r="C42" s="5"/>
      <c r="D42" s="7" t="s">
        <v>56</v>
      </c>
      <c r="E42" s="5"/>
      <c r="F42" s="5"/>
      <c r="G42" s="5"/>
      <c r="H42" s="5"/>
      <c r="I42" s="5"/>
      <c r="J42" s="10" t="s">
        <v>26</v>
      </c>
      <c r="K42" s="5"/>
      <c r="L42" s="5"/>
      <c r="M42" s="5"/>
      <c r="N42" s="5"/>
      <c r="O42" s="5"/>
      <c r="P42" s="10">
        <v>814.23</v>
      </c>
      <c r="Q42" s="11">
        <v>0</v>
      </c>
      <c r="R42" s="11"/>
      <c r="S42" s="11"/>
      <c r="T42" s="11"/>
      <c r="U42" s="11"/>
      <c r="V42" s="11">
        <f>$T$42+$U$42</f>
        <v>0</v>
      </c>
      <c r="W42" s="5" t="s">
        <v>3</v>
      </c>
      <c r="AE42" s="1">
        <f>([1]工程单价表!$G$264)*0.01</f>
        <v>0.572</v>
      </c>
    </row>
    <row r="43" s="1" customFormat="1" ht="17" customHeight="1" spans="1:31">
      <c r="A43" s="5" t="s">
        <v>104</v>
      </c>
      <c r="B43" s="5" t="s">
        <v>105</v>
      </c>
      <c r="C43" s="5"/>
      <c r="D43" s="7" t="s">
        <v>53</v>
      </c>
      <c r="E43" s="5"/>
      <c r="F43" s="5"/>
      <c r="G43" s="5"/>
      <c r="H43" s="5"/>
      <c r="I43" s="5"/>
      <c r="J43" s="10" t="s">
        <v>26</v>
      </c>
      <c r="K43" s="5"/>
      <c r="L43" s="5"/>
      <c r="M43" s="5"/>
      <c r="N43" s="5"/>
      <c r="O43" s="5"/>
      <c r="P43" s="10">
        <v>1350.23</v>
      </c>
      <c r="Q43" s="11">
        <v>0</v>
      </c>
      <c r="R43" s="11"/>
      <c r="S43" s="11"/>
      <c r="T43" s="11"/>
      <c r="U43" s="11"/>
      <c r="V43" s="11">
        <f>$T$43+$U$43</f>
        <v>0</v>
      </c>
      <c r="W43" s="5" t="s">
        <v>3</v>
      </c>
      <c r="AE43" s="1">
        <f>([1]工程单价表!$G$236)*0.01</f>
        <v>1.8304</v>
      </c>
    </row>
    <row r="44" s="1" customFormat="1" ht="31" customHeight="1" spans="1:31">
      <c r="A44" s="5" t="s">
        <v>106</v>
      </c>
      <c r="B44" s="5" t="s">
        <v>107</v>
      </c>
      <c r="C44" s="5"/>
      <c r="D44" s="7" t="s">
        <v>32</v>
      </c>
      <c r="E44" s="5"/>
      <c r="F44" s="5"/>
      <c r="G44" s="5"/>
      <c r="H44" s="5"/>
      <c r="I44" s="5"/>
      <c r="J44" s="10" t="s">
        <v>26</v>
      </c>
      <c r="K44" s="5"/>
      <c r="L44" s="5"/>
      <c r="M44" s="5"/>
      <c r="N44" s="5"/>
      <c r="O44" s="5"/>
      <c r="P44" s="10">
        <v>245.54</v>
      </c>
      <c r="Q44" s="11">
        <v>0</v>
      </c>
      <c r="R44" s="11"/>
      <c r="S44" s="11"/>
      <c r="T44" s="11"/>
      <c r="U44" s="11"/>
      <c r="V44" s="11">
        <f>$T$44+$U$44</f>
        <v>0</v>
      </c>
      <c r="W44" s="5" t="s">
        <v>3</v>
      </c>
      <c r="AE44" s="1">
        <f>([1]工程单价表!$G$68)*0.01</f>
        <v>36.3703</v>
      </c>
    </row>
    <row r="45" s="1" customFormat="1" ht="31" customHeight="1" spans="1:31">
      <c r="A45" s="5" t="s">
        <v>108</v>
      </c>
      <c r="B45" s="5" t="s">
        <v>109</v>
      </c>
      <c r="C45" s="5"/>
      <c r="D45" s="7" t="s">
        <v>110</v>
      </c>
      <c r="E45" s="5"/>
      <c r="F45" s="5"/>
      <c r="G45" s="5"/>
      <c r="H45" s="5"/>
      <c r="I45" s="5"/>
      <c r="J45" s="10" t="s">
        <v>26</v>
      </c>
      <c r="K45" s="5"/>
      <c r="L45" s="5"/>
      <c r="M45" s="5"/>
      <c r="N45" s="5"/>
      <c r="O45" s="5"/>
      <c r="P45" s="10">
        <v>34.5</v>
      </c>
      <c r="Q45" s="11">
        <v>0</v>
      </c>
      <c r="R45" s="11"/>
      <c r="S45" s="11"/>
      <c r="T45" s="11"/>
      <c r="U45" s="11"/>
      <c r="V45" s="11">
        <f>$T$45+$U$45</f>
        <v>0</v>
      </c>
      <c r="W45" s="5" t="s">
        <v>3</v>
      </c>
      <c r="AE45" s="1">
        <f>([1]工程单价表!$G$292)*0.01</f>
        <v>36.3703</v>
      </c>
    </row>
    <row r="46" s="1" customFormat="1" ht="31" customHeight="1" spans="1:31">
      <c r="A46" s="5" t="s">
        <v>111</v>
      </c>
      <c r="B46" s="5" t="s">
        <v>112</v>
      </c>
      <c r="C46" s="5"/>
      <c r="D46" s="7" t="s">
        <v>113</v>
      </c>
      <c r="E46" s="5"/>
      <c r="F46" s="5"/>
      <c r="G46" s="5"/>
      <c r="H46" s="5"/>
      <c r="I46" s="5"/>
      <c r="J46" s="10" t="s">
        <v>26</v>
      </c>
      <c r="K46" s="5"/>
      <c r="L46" s="5"/>
      <c r="M46" s="5"/>
      <c r="N46" s="5"/>
      <c r="O46" s="5"/>
      <c r="P46" s="10">
        <v>69</v>
      </c>
      <c r="Q46" s="11">
        <v>0</v>
      </c>
      <c r="R46" s="11"/>
      <c r="S46" s="11"/>
      <c r="T46" s="11"/>
      <c r="U46" s="11"/>
      <c r="V46" s="11">
        <f>$T$46+$U$46</f>
        <v>0</v>
      </c>
      <c r="W46" s="5" t="s">
        <v>3</v>
      </c>
      <c r="AE46" s="1">
        <f>([1]工程单价表!$G$320)*0.01</f>
        <v>36.3703</v>
      </c>
    </row>
    <row r="47" s="1" customFormat="1" ht="31" customHeight="1" spans="1:31">
      <c r="A47" s="5" t="s">
        <v>114</v>
      </c>
      <c r="B47" s="5" t="s">
        <v>115</v>
      </c>
      <c r="C47" s="5"/>
      <c r="D47" s="7" t="s">
        <v>116</v>
      </c>
      <c r="E47" s="5"/>
      <c r="F47" s="5"/>
      <c r="G47" s="5"/>
      <c r="H47" s="5"/>
      <c r="I47" s="5"/>
      <c r="J47" s="10" t="s">
        <v>26</v>
      </c>
      <c r="K47" s="5"/>
      <c r="L47" s="5"/>
      <c r="M47" s="5"/>
      <c r="N47" s="5"/>
      <c r="O47" s="5"/>
      <c r="P47" s="10">
        <v>103.5</v>
      </c>
      <c r="Q47" s="11">
        <v>0</v>
      </c>
      <c r="R47" s="11"/>
      <c r="S47" s="11"/>
      <c r="T47" s="11"/>
      <c r="U47" s="11"/>
      <c r="V47" s="11">
        <f>$T$47+$U$47</f>
        <v>0</v>
      </c>
      <c r="W47" s="5" t="s">
        <v>3</v>
      </c>
      <c r="AE47" s="1">
        <f>([1]工程单价表!$G$348)*0.01</f>
        <v>36.3703</v>
      </c>
    </row>
    <row r="48" s="1" customFormat="1" ht="31" customHeight="1" spans="1:31">
      <c r="A48" s="5" t="s">
        <v>117</v>
      </c>
      <c r="B48" s="5" t="s">
        <v>118</v>
      </c>
      <c r="C48" s="5"/>
      <c r="D48" s="7" t="s">
        <v>119</v>
      </c>
      <c r="E48" s="5"/>
      <c r="F48" s="5"/>
      <c r="G48" s="5"/>
      <c r="H48" s="5"/>
      <c r="I48" s="5"/>
      <c r="J48" s="10" t="s">
        <v>26</v>
      </c>
      <c r="K48" s="5"/>
      <c r="L48" s="5"/>
      <c r="M48" s="5"/>
      <c r="N48" s="5"/>
      <c r="O48" s="5"/>
      <c r="P48" s="10">
        <v>138</v>
      </c>
      <c r="Q48" s="11">
        <v>0</v>
      </c>
      <c r="R48" s="11"/>
      <c r="S48" s="11"/>
      <c r="T48" s="11"/>
      <c r="U48" s="11"/>
      <c r="V48" s="11">
        <f>$T$48+$U$48</f>
        <v>0</v>
      </c>
      <c r="W48" s="5" t="s">
        <v>3</v>
      </c>
      <c r="AE48" s="1">
        <f>([1]工程单价表!$G$404)*0.01</f>
        <v>36.3703</v>
      </c>
    </row>
    <row r="49" s="1" customFormat="1" ht="31" customHeight="1" spans="1:31">
      <c r="A49" s="5" t="s">
        <v>117</v>
      </c>
      <c r="B49" s="5" t="s">
        <v>118</v>
      </c>
      <c r="C49" s="5"/>
      <c r="D49" s="7" t="s">
        <v>120</v>
      </c>
      <c r="E49" s="5"/>
      <c r="F49" s="5"/>
      <c r="G49" s="5"/>
      <c r="H49" s="5"/>
      <c r="I49" s="5"/>
      <c r="J49" s="10" t="s">
        <v>26</v>
      </c>
      <c r="K49" s="5"/>
      <c r="L49" s="5"/>
      <c r="M49" s="5"/>
      <c r="N49" s="5"/>
      <c r="O49" s="5"/>
      <c r="P49" s="10">
        <v>345</v>
      </c>
      <c r="Q49" s="11">
        <v>0</v>
      </c>
      <c r="R49" s="11"/>
      <c r="S49" s="11"/>
      <c r="T49" s="11"/>
      <c r="U49" s="11"/>
      <c r="V49" s="11">
        <f>$T$49+$U$49</f>
        <v>0</v>
      </c>
      <c r="W49" s="5" t="s">
        <v>3</v>
      </c>
      <c r="AE49" s="1">
        <f>([1]工程单价表!$G$432)*0.01</f>
        <v>36.3703</v>
      </c>
    </row>
    <row r="50" s="1" customFormat="1" ht="17" customHeight="1" spans="1:31">
      <c r="A50" s="5" t="s">
        <v>121</v>
      </c>
      <c r="B50" s="5" t="s">
        <v>122</v>
      </c>
      <c r="C50" s="5"/>
      <c r="D50" s="7" t="s">
        <v>38</v>
      </c>
      <c r="E50" s="5"/>
      <c r="F50" s="5"/>
      <c r="G50" s="5"/>
      <c r="H50" s="5"/>
      <c r="I50" s="5"/>
      <c r="J50" s="10" t="s">
        <v>26</v>
      </c>
      <c r="K50" s="5"/>
      <c r="L50" s="5"/>
      <c r="M50" s="5"/>
      <c r="N50" s="5"/>
      <c r="O50" s="5"/>
      <c r="P50" s="10">
        <v>40.18</v>
      </c>
      <c r="Q50" s="11">
        <v>0</v>
      </c>
      <c r="R50" s="11"/>
      <c r="S50" s="11"/>
      <c r="T50" s="11"/>
      <c r="U50" s="11"/>
      <c r="V50" s="11">
        <f>$T$50+$U$50</f>
        <v>0</v>
      </c>
      <c r="W50" s="5" t="s">
        <v>3</v>
      </c>
      <c r="AE50" s="1">
        <f>([1]工程单价表!$G$124)*0.01</f>
        <v>37.6195</v>
      </c>
    </row>
    <row r="51" s="1" customFormat="1" ht="17" customHeight="1" spans="1:31">
      <c r="A51" s="5" t="s">
        <v>123</v>
      </c>
      <c r="B51" s="5" t="s">
        <v>124</v>
      </c>
      <c r="C51" s="5"/>
      <c r="D51" s="7" t="s">
        <v>41</v>
      </c>
      <c r="E51" s="5"/>
      <c r="F51" s="5"/>
      <c r="G51" s="5"/>
      <c r="H51" s="5"/>
      <c r="I51" s="5"/>
      <c r="J51" s="10" t="s">
        <v>42</v>
      </c>
      <c r="K51" s="5"/>
      <c r="L51" s="5"/>
      <c r="M51" s="5"/>
      <c r="N51" s="5"/>
      <c r="O51" s="5"/>
      <c r="P51" s="10">
        <v>503.07</v>
      </c>
      <c r="Q51" s="11">
        <v>0</v>
      </c>
      <c r="R51" s="11"/>
      <c r="S51" s="11"/>
      <c r="T51" s="11"/>
      <c r="U51" s="11"/>
      <c r="V51" s="11">
        <f>$T$51+$U$51</f>
        <v>0</v>
      </c>
      <c r="W51" s="5" t="s">
        <v>3</v>
      </c>
      <c r="AE51" s="1">
        <f>([1]工程单价表!$G$152)*0.01</f>
        <v>1.19333</v>
      </c>
    </row>
    <row r="52" s="1" customFormat="1" ht="17" customHeight="1" spans="1:31">
      <c r="A52" s="5" t="s">
        <v>125</v>
      </c>
      <c r="B52" s="5" t="s">
        <v>126</v>
      </c>
      <c r="C52" s="5"/>
      <c r="D52" s="7" t="s">
        <v>45</v>
      </c>
      <c r="E52" s="5"/>
      <c r="F52" s="5"/>
      <c r="G52" s="5"/>
      <c r="H52" s="5"/>
      <c r="I52" s="5"/>
      <c r="J52" s="10" t="s">
        <v>42</v>
      </c>
      <c r="K52" s="5"/>
      <c r="L52" s="5"/>
      <c r="M52" s="5"/>
      <c r="N52" s="5"/>
      <c r="O52" s="5"/>
      <c r="P52" s="10">
        <v>1291.74</v>
      </c>
      <c r="Q52" s="11">
        <v>0</v>
      </c>
      <c r="R52" s="11"/>
      <c r="S52" s="11"/>
      <c r="T52" s="11"/>
      <c r="U52" s="11"/>
      <c r="V52" s="11">
        <f>$T$52+$U$52</f>
        <v>0</v>
      </c>
      <c r="W52" s="5" t="s">
        <v>3</v>
      </c>
      <c r="AE52" s="1">
        <f>([1]工程单价表!$G$180)*0.01</f>
        <v>0.99111</v>
      </c>
    </row>
    <row r="53" s="1" customFormat="1" ht="31" customHeight="1" spans="1:23">
      <c r="A53" s="5" t="s">
        <v>127</v>
      </c>
      <c r="B53" s="5" t="s">
        <v>3</v>
      </c>
      <c r="C53" s="5"/>
      <c r="D53" s="7" t="s">
        <v>128</v>
      </c>
      <c r="E53" s="5"/>
      <c r="F53" s="5"/>
      <c r="G53" s="5"/>
      <c r="H53" s="5"/>
      <c r="I53" s="5"/>
      <c r="J53" s="10" t="s">
        <v>3</v>
      </c>
      <c r="K53" s="5"/>
      <c r="L53" s="5"/>
      <c r="M53" s="5"/>
      <c r="N53" s="5"/>
      <c r="O53" s="5"/>
      <c r="P53" s="10">
        <v>0</v>
      </c>
      <c r="Q53" s="11">
        <v>0</v>
      </c>
      <c r="R53" s="11"/>
      <c r="S53" s="11"/>
      <c r="T53" s="11"/>
      <c r="U53" s="11"/>
      <c r="V53" s="11">
        <f>$T$53+$U$53</f>
        <v>0</v>
      </c>
      <c r="W53" s="5" t="s">
        <v>3</v>
      </c>
    </row>
    <row r="54" s="1" customFormat="1" ht="17" customHeight="1" spans="1:31">
      <c r="A54" s="5" t="s">
        <v>129</v>
      </c>
      <c r="B54" s="5" t="s">
        <v>130</v>
      </c>
      <c r="C54" s="5"/>
      <c r="D54" s="7" t="s">
        <v>50</v>
      </c>
      <c r="E54" s="5"/>
      <c r="F54" s="5"/>
      <c r="G54" s="5"/>
      <c r="H54" s="5"/>
      <c r="I54" s="5"/>
      <c r="J54" s="10" t="s">
        <v>26</v>
      </c>
      <c r="K54" s="5"/>
      <c r="L54" s="5"/>
      <c r="M54" s="5"/>
      <c r="N54" s="5"/>
      <c r="O54" s="5"/>
      <c r="P54" s="10">
        <v>664.12</v>
      </c>
      <c r="Q54" s="11">
        <v>0</v>
      </c>
      <c r="R54" s="11"/>
      <c r="S54" s="11"/>
      <c r="T54" s="11"/>
      <c r="U54" s="11"/>
      <c r="V54" s="11">
        <f>$T$54+$U$54</f>
        <v>0</v>
      </c>
      <c r="W54" s="5" t="s">
        <v>3</v>
      </c>
      <c r="AE54" s="1">
        <f>([1]工程单价表!$G$208)*0.01</f>
        <v>0.3536</v>
      </c>
    </row>
    <row r="55" s="1" customFormat="1" ht="17" customHeight="1" spans="1:31">
      <c r="A55" s="5" t="s">
        <v>131</v>
      </c>
      <c r="B55" s="5" t="s">
        <v>132</v>
      </c>
      <c r="C55" s="5"/>
      <c r="D55" s="7" t="s">
        <v>56</v>
      </c>
      <c r="E55" s="5"/>
      <c r="F55" s="5"/>
      <c r="G55" s="5"/>
      <c r="H55" s="5"/>
      <c r="I55" s="5"/>
      <c r="J55" s="10" t="s">
        <v>26</v>
      </c>
      <c r="K55" s="5"/>
      <c r="L55" s="5"/>
      <c r="M55" s="5"/>
      <c r="N55" s="5"/>
      <c r="O55" s="5"/>
      <c r="P55" s="10">
        <v>155.81</v>
      </c>
      <c r="Q55" s="11">
        <v>0</v>
      </c>
      <c r="R55" s="11"/>
      <c r="S55" s="11"/>
      <c r="T55" s="11"/>
      <c r="U55" s="11"/>
      <c r="V55" s="11">
        <f>$T$55+$U$55</f>
        <v>0</v>
      </c>
      <c r="W55" s="5" t="s">
        <v>3</v>
      </c>
      <c r="AE55" s="1">
        <f>([1]工程单价表!$G$264)*0.01</f>
        <v>0.572</v>
      </c>
    </row>
    <row r="56" s="1" customFormat="1" ht="17" customHeight="1" spans="1:31">
      <c r="A56" s="5" t="s">
        <v>133</v>
      </c>
      <c r="B56" s="5" t="s">
        <v>134</v>
      </c>
      <c r="C56" s="5"/>
      <c r="D56" s="7" t="s">
        <v>53</v>
      </c>
      <c r="E56" s="5"/>
      <c r="F56" s="5"/>
      <c r="G56" s="5"/>
      <c r="H56" s="5"/>
      <c r="I56" s="5"/>
      <c r="J56" s="10" t="s">
        <v>26</v>
      </c>
      <c r="K56" s="5"/>
      <c r="L56" s="5"/>
      <c r="M56" s="5"/>
      <c r="N56" s="5"/>
      <c r="O56" s="5"/>
      <c r="P56" s="10">
        <v>564.51</v>
      </c>
      <c r="Q56" s="11">
        <v>0</v>
      </c>
      <c r="R56" s="11"/>
      <c r="S56" s="11"/>
      <c r="T56" s="11"/>
      <c r="U56" s="11"/>
      <c r="V56" s="11">
        <f>$T$56+$U$56</f>
        <v>0</v>
      </c>
      <c r="W56" s="5" t="s">
        <v>3</v>
      </c>
      <c r="AE56" s="1">
        <f>([1]工程单价表!$G$236)*0.01</f>
        <v>1.8304</v>
      </c>
    </row>
    <row r="57" s="1" customFormat="1" ht="110" customHeight="1" spans="1:23">
      <c r="A57" s="8" t="s">
        <v>83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="1" customFormat="1" ht="14" customHeight="1" spans="1:23">
      <c r="A58" s="5" t="s">
        <v>11</v>
      </c>
      <c r="B58" s="5" t="s">
        <v>12</v>
      </c>
      <c r="C58" s="5"/>
      <c r="D58" s="5" t="s">
        <v>13</v>
      </c>
      <c r="E58" s="5"/>
      <c r="F58" s="5"/>
      <c r="G58" s="5"/>
      <c r="H58" s="5"/>
      <c r="I58" s="5"/>
      <c r="J58" s="5" t="s">
        <v>14</v>
      </c>
      <c r="K58" s="5"/>
      <c r="L58" s="5"/>
      <c r="M58" s="5"/>
      <c r="N58" s="5"/>
      <c r="O58" s="5"/>
      <c r="P58" s="5" t="s">
        <v>15</v>
      </c>
      <c r="Q58" s="5"/>
      <c r="R58" s="5" t="s">
        <v>16</v>
      </c>
      <c r="S58" s="5"/>
      <c r="T58" s="5"/>
      <c r="U58" s="5" t="s">
        <v>17</v>
      </c>
      <c r="V58" s="5"/>
      <c r="W58" s="5" t="s">
        <v>18</v>
      </c>
    </row>
    <row r="59" s="1" customFormat="1" ht="14" customHeight="1" spans="1:2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="1" customFormat="1" ht="31" customHeight="1" spans="1:31">
      <c r="A60" s="5" t="s">
        <v>135</v>
      </c>
      <c r="B60" s="5" t="s">
        <v>136</v>
      </c>
      <c r="C60" s="5"/>
      <c r="D60" s="7" t="s">
        <v>32</v>
      </c>
      <c r="E60" s="5"/>
      <c r="F60" s="5"/>
      <c r="G60" s="5"/>
      <c r="H60" s="5"/>
      <c r="I60" s="5"/>
      <c r="J60" s="10" t="s">
        <v>26</v>
      </c>
      <c r="K60" s="5"/>
      <c r="L60" s="5"/>
      <c r="M60" s="5"/>
      <c r="N60" s="5"/>
      <c r="O60" s="5"/>
      <c r="P60" s="10">
        <v>116.25</v>
      </c>
      <c r="Q60" s="11">
        <v>0</v>
      </c>
      <c r="R60" s="11"/>
      <c r="S60" s="11"/>
      <c r="T60" s="11"/>
      <c r="U60" s="11"/>
      <c r="V60" s="11">
        <f>$T$60+$U$60</f>
        <v>0</v>
      </c>
      <c r="W60" s="5" t="s">
        <v>3</v>
      </c>
      <c r="AE60" s="1">
        <f>([1]工程单价表!$G$68)*0.01</f>
        <v>36.3703</v>
      </c>
    </row>
    <row r="61" s="1" customFormat="1" ht="31" customHeight="1" spans="1:31">
      <c r="A61" s="5" t="s">
        <v>137</v>
      </c>
      <c r="B61" s="5" t="s">
        <v>138</v>
      </c>
      <c r="C61" s="5"/>
      <c r="D61" s="7" t="s">
        <v>110</v>
      </c>
      <c r="E61" s="5"/>
      <c r="F61" s="5"/>
      <c r="G61" s="5"/>
      <c r="H61" s="5"/>
      <c r="I61" s="5"/>
      <c r="J61" s="10" t="s">
        <v>26</v>
      </c>
      <c r="K61" s="5"/>
      <c r="L61" s="5"/>
      <c r="M61" s="5"/>
      <c r="N61" s="5"/>
      <c r="O61" s="5"/>
      <c r="P61" s="10">
        <v>16</v>
      </c>
      <c r="Q61" s="11">
        <v>0</v>
      </c>
      <c r="R61" s="11"/>
      <c r="S61" s="11"/>
      <c r="T61" s="11"/>
      <c r="U61" s="11"/>
      <c r="V61" s="11">
        <f>$T$61+$U$61</f>
        <v>0</v>
      </c>
      <c r="W61" s="5" t="s">
        <v>3</v>
      </c>
      <c r="AE61" s="1">
        <f>([1]工程单价表!$G$292)*0.01</f>
        <v>36.3703</v>
      </c>
    </row>
    <row r="62" s="1" customFormat="1" ht="31" customHeight="1" spans="1:31">
      <c r="A62" s="5" t="s">
        <v>139</v>
      </c>
      <c r="B62" s="5" t="s">
        <v>140</v>
      </c>
      <c r="C62" s="5"/>
      <c r="D62" s="7" t="s">
        <v>113</v>
      </c>
      <c r="E62" s="5"/>
      <c r="F62" s="5"/>
      <c r="G62" s="5"/>
      <c r="H62" s="5"/>
      <c r="I62" s="5"/>
      <c r="J62" s="10" t="s">
        <v>26</v>
      </c>
      <c r="K62" s="5"/>
      <c r="L62" s="5"/>
      <c r="M62" s="5"/>
      <c r="N62" s="5"/>
      <c r="O62" s="5"/>
      <c r="P62" s="10">
        <v>32</v>
      </c>
      <c r="Q62" s="11">
        <v>0</v>
      </c>
      <c r="R62" s="11"/>
      <c r="S62" s="11"/>
      <c r="T62" s="11"/>
      <c r="U62" s="11"/>
      <c r="V62" s="11">
        <f>$T$62+$U$62</f>
        <v>0</v>
      </c>
      <c r="W62" s="5" t="s">
        <v>3</v>
      </c>
      <c r="AE62" s="1">
        <f>([1]工程单价表!$G$320)*0.01</f>
        <v>36.3703</v>
      </c>
    </row>
    <row r="63" s="1" customFormat="1" ht="31" customHeight="1" spans="1:31">
      <c r="A63" s="5" t="s">
        <v>141</v>
      </c>
      <c r="B63" s="5" t="s">
        <v>142</v>
      </c>
      <c r="C63" s="5"/>
      <c r="D63" s="7" t="s">
        <v>116</v>
      </c>
      <c r="E63" s="5"/>
      <c r="F63" s="5"/>
      <c r="G63" s="5"/>
      <c r="H63" s="5"/>
      <c r="I63" s="5"/>
      <c r="J63" s="10" t="s">
        <v>26</v>
      </c>
      <c r="K63" s="5"/>
      <c r="L63" s="5"/>
      <c r="M63" s="5"/>
      <c r="N63" s="5"/>
      <c r="O63" s="5"/>
      <c r="P63" s="10">
        <v>48</v>
      </c>
      <c r="Q63" s="11">
        <v>0</v>
      </c>
      <c r="R63" s="11"/>
      <c r="S63" s="11"/>
      <c r="T63" s="11"/>
      <c r="U63" s="11"/>
      <c r="V63" s="11">
        <f>$T$63+$U$63</f>
        <v>0</v>
      </c>
      <c r="W63" s="5" t="s">
        <v>3</v>
      </c>
      <c r="AE63" s="1">
        <f>([1]工程单价表!$G$348)*0.01</f>
        <v>36.3703</v>
      </c>
    </row>
    <row r="64" s="1" customFormat="1" ht="31" customHeight="1" spans="1:31">
      <c r="A64" s="5" t="s">
        <v>143</v>
      </c>
      <c r="B64" s="5" t="s">
        <v>144</v>
      </c>
      <c r="C64" s="5"/>
      <c r="D64" s="7" t="s">
        <v>145</v>
      </c>
      <c r="E64" s="5"/>
      <c r="F64" s="5"/>
      <c r="G64" s="5"/>
      <c r="H64" s="5"/>
      <c r="I64" s="5"/>
      <c r="J64" s="10" t="s">
        <v>26</v>
      </c>
      <c r="K64" s="5"/>
      <c r="L64" s="5"/>
      <c r="M64" s="5"/>
      <c r="N64" s="5"/>
      <c r="O64" s="5"/>
      <c r="P64" s="10">
        <v>64</v>
      </c>
      <c r="Q64" s="11">
        <v>0</v>
      </c>
      <c r="R64" s="11"/>
      <c r="S64" s="11"/>
      <c r="T64" s="11"/>
      <c r="U64" s="11"/>
      <c r="V64" s="11">
        <f>$T$64+$U$64</f>
        <v>0</v>
      </c>
      <c r="W64" s="5" t="s">
        <v>3</v>
      </c>
      <c r="AE64" s="1">
        <f>([1]工程单价表!$G$404)*0.01</f>
        <v>36.3703</v>
      </c>
    </row>
    <row r="65" s="1" customFormat="1" ht="31" customHeight="1" spans="1:31">
      <c r="A65" s="5" t="s">
        <v>146</v>
      </c>
      <c r="B65" s="5" t="s">
        <v>147</v>
      </c>
      <c r="C65" s="5"/>
      <c r="D65" s="7" t="s">
        <v>120</v>
      </c>
      <c r="E65" s="5"/>
      <c r="F65" s="5"/>
      <c r="G65" s="5"/>
      <c r="H65" s="5"/>
      <c r="I65" s="5"/>
      <c r="J65" s="10" t="s">
        <v>26</v>
      </c>
      <c r="K65" s="5"/>
      <c r="L65" s="5"/>
      <c r="M65" s="5"/>
      <c r="N65" s="5"/>
      <c r="O65" s="5"/>
      <c r="P65" s="10">
        <v>160</v>
      </c>
      <c r="Q65" s="11">
        <v>0</v>
      </c>
      <c r="R65" s="11"/>
      <c r="S65" s="11"/>
      <c r="T65" s="11"/>
      <c r="U65" s="11"/>
      <c r="V65" s="11">
        <f>$T$65+$U$65</f>
        <v>0</v>
      </c>
      <c r="W65" s="5" t="s">
        <v>3</v>
      </c>
      <c r="AE65" s="1">
        <f>([1]工程单价表!$G$432)*0.01</f>
        <v>36.3703</v>
      </c>
    </row>
    <row r="66" s="1" customFormat="1" ht="31" customHeight="1" spans="1:31">
      <c r="A66" s="5" t="s">
        <v>148</v>
      </c>
      <c r="B66" s="5" t="s">
        <v>149</v>
      </c>
      <c r="C66" s="5"/>
      <c r="D66" s="7" t="s">
        <v>150</v>
      </c>
      <c r="E66" s="5"/>
      <c r="F66" s="5"/>
      <c r="G66" s="5"/>
      <c r="H66" s="5"/>
      <c r="I66" s="5"/>
      <c r="J66" s="10" t="s">
        <v>42</v>
      </c>
      <c r="K66" s="5"/>
      <c r="L66" s="5"/>
      <c r="M66" s="5"/>
      <c r="N66" s="5"/>
      <c r="O66" s="5"/>
      <c r="P66" s="10">
        <v>80</v>
      </c>
      <c r="Q66" s="11">
        <v>0</v>
      </c>
      <c r="R66" s="11"/>
      <c r="S66" s="11"/>
      <c r="T66" s="11"/>
      <c r="U66" s="11"/>
      <c r="V66" s="11">
        <f>$T$66+$U$66</f>
        <v>0</v>
      </c>
      <c r="W66" s="5" t="s">
        <v>3</v>
      </c>
      <c r="AE66" s="1">
        <f>([1]工程单价表!$G$460)*0.001</f>
        <v>17.795288</v>
      </c>
    </row>
    <row r="67" s="1" customFormat="1" ht="17" customHeight="1" spans="1:31">
      <c r="A67" s="5" t="s">
        <v>151</v>
      </c>
      <c r="B67" s="5" t="s">
        <v>152</v>
      </c>
      <c r="C67" s="5"/>
      <c r="D67" s="7" t="s">
        <v>153</v>
      </c>
      <c r="E67" s="5"/>
      <c r="F67" s="5"/>
      <c r="G67" s="5"/>
      <c r="H67" s="5"/>
      <c r="I67" s="5"/>
      <c r="J67" s="10" t="s">
        <v>42</v>
      </c>
      <c r="K67" s="5"/>
      <c r="L67" s="5"/>
      <c r="M67" s="5"/>
      <c r="N67" s="5"/>
      <c r="O67" s="5"/>
      <c r="P67" s="10">
        <v>90</v>
      </c>
      <c r="Q67" s="11">
        <v>0</v>
      </c>
      <c r="R67" s="11"/>
      <c r="S67" s="11"/>
      <c r="T67" s="11"/>
      <c r="U67" s="11"/>
      <c r="V67" s="11">
        <f>$T$67+$U$67</f>
        <v>0</v>
      </c>
      <c r="W67" s="5" t="s">
        <v>3</v>
      </c>
      <c r="AE67" s="1">
        <f>([1]工程单价表!$G$489)*0.001</f>
        <v>8.440353</v>
      </c>
    </row>
    <row r="68" s="1" customFormat="1" ht="31" customHeight="1" spans="1:31">
      <c r="A68" s="5" t="s">
        <v>154</v>
      </c>
      <c r="B68" s="5" t="s">
        <v>155</v>
      </c>
      <c r="C68" s="5"/>
      <c r="D68" s="7" t="s">
        <v>156</v>
      </c>
      <c r="E68" s="5"/>
      <c r="F68" s="5"/>
      <c r="G68" s="5"/>
      <c r="H68" s="5"/>
      <c r="I68" s="5"/>
      <c r="J68" s="10" t="s">
        <v>26</v>
      </c>
      <c r="K68" s="5"/>
      <c r="L68" s="5"/>
      <c r="M68" s="5"/>
      <c r="N68" s="5"/>
      <c r="O68" s="5"/>
      <c r="P68" s="10">
        <v>16</v>
      </c>
      <c r="Q68" s="11">
        <v>0</v>
      </c>
      <c r="R68" s="11"/>
      <c r="S68" s="11"/>
      <c r="T68" s="11"/>
      <c r="U68" s="11"/>
      <c r="V68" s="11">
        <f>$T$68+$U$68</f>
        <v>0</v>
      </c>
      <c r="W68" s="5" t="s">
        <v>3</v>
      </c>
      <c r="AE68" s="1">
        <f>([1]工程单价表!$G$517)*0.01</f>
        <v>2.808</v>
      </c>
    </row>
    <row r="69" s="1" customFormat="1" ht="17" customHeight="1" spans="1:31">
      <c r="A69" s="5" t="s">
        <v>157</v>
      </c>
      <c r="B69" s="5" t="s">
        <v>158</v>
      </c>
      <c r="C69" s="5"/>
      <c r="D69" s="7" t="s">
        <v>38</v>
      </c>
      <c r="E69" s="5"/>
      <c r="F69" s="5"/>
      <c r="G69" s="5"/>
      <c r="H69" s="5"/>
      <c r="I69" s="5"/>
      <c r="J69" s="10" t="s">
        <v>26</v>
      </c>
      <c r="K69" s="5"/>
      <c r="L69" s="5"/>
      <c r="M69" s="5"/>
      <c r="N69" s="5"/>
      <c r="O69" s="5"/>
      <c r="P69" s="10">
        <v>19.34</v>
      </c>
      <c r="Q69" s="11">
        <v>0</v>
      </c>
      <c r="R69" s="11"/>
      <c r="S69" s="11"/>
      <c r="T69" s="11"/>
      <c r="U69" s="11"/>
      <c r="V69" s="11">
        <f>$T$69+$U$69</f>
        <v>0</v>
      </c>
      <c r="W69" s="5" t="s">
        <v>3</v>
      </c>
      <c r="AE69" s="1">
        <f>([1]工程单价表!$G$124)*0.01</f>
        <v>37.6195</v>
      </c>
    </row>
    <row r="70" s="1" customFormat="1" ht="17" customHeight="1" spans="1:31">
      <c r="A70" s="5" t="s">
        <v>159</v>
      </c>
      <c r="B70" s="5" t="s">
        <v>160</v>
      </c>
      <c r="C70" s="5"/>
      <c r="D70" s="7" t="s">
        <v>41</v>
      </c>
      <c r="E70" s="5"/>
      <c r="F70" s="5"/>
      <c r="G70" s="5"/>
      <c r="H70" s="5"/>
      <c r="I70" s="5"/>
      <c r="J70" s="10" t="s">
        <v>42</v>
      </c>
      <c r="K70" s="5"/>
      <c r="L70" s="5"/>
      <c r="M70" s="5"/>
      <c r="N70" s="5"/>
      <c r="O70" s="5"/>
      <c r="P70" s="10">
        <v>252.87</v>
      </c>
      <c r="Q70" s="11">
        <v>0</v>
      </c>
      <c r="R70" s="11"/>
      <c r="S70" s="11"/>
      <c r="T70" s="11"/>
      <c r="U70" s="11"/>
      <c r="V70" s="11">
        <f>$T$70+$U$70</f>
        <v>0</v>
      </c>
      <c r="W70" s="5" t="s">
        <v>3</v>
      </c>
      <c r="AE70" s="1">
        <f>([1]工程单价表!$G$152)*0.01</f>
        <v>1.19333</v>
      </c>
    </row>
    <row r="71" s="1" customFormat="1" ht="17" customHeight="1" spans="1:31">
      <c r="A71" s="5" t="s">
        <v>161</v>
      </c>
      <c r="B71" s="5" t="s">
        <v>162</v>
      </c>
      <c r="C71" s="5"/>
      <c r="D71" s="7" t="s">
        <v>45</v>
      </c>
      <c r="E71" s="5"/>
      <c r="F71" s="5"/>
      <c r="G71" s="5"/>
      <c r="H71" s="5"/>
      <c r="I71" s="5"/>
      <c r="J71" s="10" t="s">
        <v>42</v>
      </c>
      <c r="K71" s="5"/>
      <c r="L71" s="5"/>
      <c r="M71" s="5"/>
      <c r="N71" s="5"/>
      <c r="O71" s="5"/>
      <c r="P71" s="10">
        <v>583.04</v>
      </c>
      <c r="Q71" s="11">
        <v>0</v>
      </c>
      <c r="R71" s="11"/>
      <c r="S71" s="11"/>
      <c r="T71" s="11"/>
      <c r="U71" s="11"/>
      <c r="V71" s="11">
        <f>$T$71+$U$71</f>
        <v>0</v>
      </c>
      <c r="W71" s="5" t="s">
        <v>3</v>
      </c>
      <c r="AE71" s="1">
        <f>([1]工程单价表!$G$180)*0.01</f>
        <v>0.99111</v>
      </c>
    </row>
    <row r="72" s="1" customFormat="1" ht="31" customHeight="1" spans="1:23">
      <c r="A72" s="5" t="s">
        <v>163</v>
      </c>
      <c r="B72" s="5" t="s">
        <v>3</v>
      </c>
      <c r="C72" s="5"/>
      <c r="D72" s="7" t="s">
        <v>164</v>
      </c>
      <c r="E72" s="5"/>
      <c r="F72" s="5"/>
      <c r="G72" s="5"/>
      <c r="H72" s="5"/>
      <c r="I72" s="5"/>
      <c r="J72" s="10" t="s">
        <v>3</v>
      </c>
      <c r="K72" s="5"/>
      <c r="L72" s="5"/>
      <c r="M72" s="5"/>
      <c r="N72" s="5"/>
      <c r="O72" s="5"/>
      <c r="P72" s="10">
        <v>0</v>
      </c>
      <c r="Q72" s="11">
        <v>0</v>
      </c>
      <c r="R72" s="11"/>
      <c r="S72" s="11"/>
      <c r="T72" s="11"/>
      <c r="U72" s="11"/>
      <c r="V72" s="11">
        <f>$T$72+$U$72</f>
        <v>0</v>
      </c>
      <c r="W72" s="5" t="s">
        <v>3</v>
      </c>
    </row>
    <row r="73" s="1" customFormat="1" ht="17" customHeight="1" spans="1:31">
      <c r="A73" s="5" t="s">
        <v>165</v>
      </c>
      <c r="B73" s="5" t="s">
        <v>166</v>
      </c>
      <c r="C73" s="5"/>
      <c r="D73" s="7" t="s">
        <v>50</v>
      </c>
      <c r="E73" s="5"/>
      <c r="F73" s="5"/>
      <c r="G73" s="5"/>
      <c r="H73" s="5"/>
      <c r="I73" s="5"/>
      <c r="J73" s="10" t="s">
        <v>26</v>
      </c>
      <c r="K73" s="5"/>
      <c r="L73" s="5"/>
      <c r="M73" s="5"/>
      <c r="N73" s="5"/>
      <c r="O73" s="5"/>
      <c r="P73" s="10">
        <v>2242.84</v>
      </c>
      <c r="Q73" s="11">
        <v>0</v>
      </c>
      <c r="R73" s="11"/>
      <c r="S73" s="11"/>
      <c r="T73" s="11"/>
      <c r="U73" s="11"/>
      <c r="V73" s="11">
        <f>$T$73+$U$73</f>
        <v>0</v>
      </c>
      <c r="W73" s="5" t="s">
        <v>3</v>
      </c>
      <c r="AE73" s="1">
        <f>([1]工程单价表!$G$208)*0.01</f>
        <v>0.3536</v>
      </c>
    </row>
    <row r="74" s="1" customFormat="1" ht="17" customHeight="1" spans="1:31">
      <c r="A74" s="5" t="s">
        <v>167</v>
      </c>
      <c r="B74" s="5" t="s">
        <v>168</v>
      </c>
      <c r="C74" s="5"/>
      <c r="D74" s="7" t="s">
        <v>53</v>
      </c>
      <c r="E74" s="5"/>
      <c r="F74" s="5"/>
      <c r="G74" s="5"/>
      <c r="H74" s="5"/>
      <c r="I74" s="5"/>
      <c r="J74" s="10" t="s">
        <v>26</v>
      </c>
      <c r="K74" s="5"/>
      <c r="L74" s="5"/>
      <c r="M74" s="5"/>
      <c r="N74" s="5"/>
      <c r="O74" s="5"/>
      <c r="P74" s="10">
        <v>1906.41</v>
      </c>
      <c r="Q74" s="11">
        <v>0</v>
      </c>
      <c r="R74" s="11"/>
      <c r="S74" s="11"/>
      <c r="T74" s="11"/>
      <c r="U74" s="11"/>
      <c r="V74" s="11">
        <f>$T$74+$U$74</f>
        <v>0</v>
      </c>
      <c r="W74" s="5" t="s">
        <v>3</v>
      </c>
      <c r="AE74" s="1">
        <f>([1]工程单价表!$G$236)*0.01</f>
        <v>1.8304</v>
      </c>
    </row>
    <row r="75" s="1" customFormat="1" ht="17" customHeight="1" spans="1:31">
      <c r="A75" s="5" t="s">
        <v>169</v>
      </c>
      <c r="B75" s="5" t="s">
        <v>170</v>
      </c>
      <c r="C75" s="5"/>
      <c r="D75" s="7" t="s">
        <v>56</v>
      </c>
      <c r="E75" s="5"/>
      <c r="F75" s="5"/>
      <c r="G75" s="5"/>
      <c r="H75" s="5"/>
      <c r="I75" s="5"/>
      <c r="J75" s="10" t="s">
        <v>26</v>
      </c>
      <c r="K75" s="5"/>
      <c r="L75" s="5"/>
      <c r="M75" s="5"/>
      <c r="N75" s="5"/>
      <c r="O75" s="5"/>
      <c r="P75" s="10">
        <v>151.06</v>
      </c>
      <c r="Q75" s="11">
        <v>0</v>
      </c>
      <c r="R75" s="11"/>
      <c r="S75" s="11"/>
      <c r="T75" s="11"/>
      <c r="U75" s="11"/>
      <c r="V75" s="11">
        <f>$T$75+$U$75</f>
        <v>0</v>
      </c>
      <c r="W75" s="5" t="s">
        <v>3</v>
      </c>
      <c r="AE75" s="1">
        <f>([1]工程单价表!$G$264)*0.01</f>
        <v>0.572</v>
      </c>
    </row>
    <row r="76" s="1" customFormat="1" ht="31" customHeight="1" spans="1:31">
      <c r="A76" s="5" t="s">
        <v>171</v>
      </c>
      <c r="B76" s="5" t="s">
        <v>172</v>
      </c>
      <c r="C76" s="5"/>
      <c r="D76" s="7" t="s">
        <v>63</v>
      </c>
      <c r="E76" s="5"/>
      <c r="F76" s="5"/>
      <c r="G76" s="5"/>
      <c r="H76" s="5"/>
      <c r="I76" s="5"/>
      <c r="J76" s="10" t="s">
        <v>26</v>
      </c>
      <c r="K76" s="5"/>
      <c r="L76" s="5"/>
      <c r="M76" s="5"/>
      <c r="N76" s="5"/>
      <c r="O76" s="5"/>
      <c r="P76" s="10">
        <v>49.5</v>
      </c>
      <c r="Q76" s="11">
        <v>0</v>
      </c>
      <c r="R76" s="11"/>
      <c r="S76" s="11"/>
      <c r="T76" s="11"/>
      <c r="U76" s="11"/>
      <c r="V76" s="11">
        <f>$T$76+$U$76</f>
        <v>0</v>
      </c>
      <c r="W76" s="5" t="s">
        <v>3</v>
      </c>
      <c r="AE76" s="1">
        <f>([1]工程单价表!$G$292)*0.01</f>
        <v>36.3703</v>
      </c>
    </row>
    <row r="77" s="1" customFormat="1" ht="31" customHeight="1" spans="1:31">
      <c r="A77" s="5" t="s">
        <v>173</v>
      </c>
      <c r="B77" s="5" t="s">
        <v>174</v>
      </c>
      <c r="C77" s="5"/>
      <c r="D77" s="7" t="s">
        <v>66</v>
      </c>
      <c r="E77" s="5"/>
      <c r="F77" s="5"/>
      <c r="G77" s="5"/>
      <c r="H77" s="5"/>
      <c r="I77" s="5"/>
      <c r="J77" s="10" t="s">
        <v>26</v>
      </c>
      <c r="K77" s="5"/>
      <c r="L77" s="5"/>
      <c r="M77" s="5"/>
      <c r="N77" s="5"/>
      <c r="O77" s="5"/>
      <c r="P77" s="10">
        <v>99</v>
      </c>
      <c r="Q77" s="11">
        <v>0</v>
      </c>
      <c r="R77" s="11"/>
      <c r="S77" s="11"/>
      <c r="T77" s="11"/>
      <c r="U77" s="11"/>
      <c r="V77" s="11">
        <f>$T$77+$U$77</f>
        <v>0</v>
      </c>
      <c r="W77" s="5" t="s">
        <v>3</v>
      </c>
      <c r="AE77" s="1">
        <f>([1]工程单价表!$G$320)*0.01</f>
        <v>36.3703</v>
      </c>
    </row>
    <row r="78" s="1" customFormat="1" ht="31" customHeight="1" spans="1:31">
      <c r="A78" s="5" t="s">
        <v>175</v>
      </c>
      <c r="B78" s="5" t="s">
        <v>176</v>
      </c>
      <c r="C78" s="5"/>
      <c r="D78" s="7" t="s">
        <v>69</v>
      </c>
      <c r="E78" s="5"/>
      <c r="F78" s="5"/>
      <c r="G78" s="5"/>
      <c r="H78" s="5"/>
      <c r="I78" s="5"/>
      <c r="J78" s="10" t="s">
        <v>26</v>
      </c>
      <c r="K78" s="5"/>
      <c r="L78" s="5"/>
      <c r="M78" s="5"/>
      <c r="N78" s="5"/>
      <c r="O78" s="5"/>
      <c r="P78" s="10">
        <v>148.5</v>
      </c>
      <c r="Q78" s="11">
        <v>0</v>
      </c>
      <c r="R78" s="11"/>
      <c r="S78" s="11"/>
      <c r="T78" s="11"/>
      <c r="U78" s="11"/>
      <c r="V78" s="11">
        <f>$T$78+$U$78</f>
        <v>0</v>
      </c>
      <c r="W78" s="5" t="s">
        <v>3</v>
      </c>
      <c r="AE78" s="1">
        <f>([1]工程单价表!$G$348)*0.01</f>
        <v>36.3703</v>
      </c>
    </row>
    <row r="79" s="1" customFormat="1" ht="31" customHeight="1" spans="1:31">
      <c r="A79" s="5" t="s">
        <v>177</v>
      </c>
      <c r="B79" s="5" t="s">
        <v>178</v>
      </c>
      <c r="C79" s="5"/>
      <c r="D79" s="7" t="s">
        <v>179</v>
      </c>
      <c r="E79" s="5"/>
      <c r="F79" s="5"/>
      <c r="G79" s="5"/>
      <c r="H79" s="5"/>
      <c r="I79" s="5"/>
      <c r="J79" s="10" t="s">
        <v>26</v>
      </c>
      <c r="K79" s="5"/>
      <c r="L79" s="5"/>
      <c r="M79" s="5"/>
      <c r="N79" s="5"/>
      <c r="O79" s="5"/>
      <c r="P79" s="10">
        <v>198</v>
      </c>
      <c r="Q79" s="11">
        <v>0</v>
      </c>
      <c r="R79" s="11"/>
      <c r="S79" s="11"/>
      <c r="T79" s="11"/>
      <c r="U79" s="11"/>
      <c r="V79" s="11">
        <f>$T$79+$U$79</f>
        <v>0</v>
      </c>
      <c r="W79" s="5" t="s">
        <v>3</v>
      </c>
      <c r="AE79" s="1">
        <f>([1]工程单价表!$G$404)*0.01</f>
        <v>36.3703</v>
      </c>
    </row>
    <row r="80" s="1" customFormat="1" ht="31" customHeight="1" spans="1:31">
      <c r="A80" s="5" t="s">
        <v>180</v>
      </c>
      <c r="B80" s="5" t="s">
        <v>181</v>
      </c>
      <c r="C80" s="5"/>
      <c r="D80" s="7" t="s">
        <v>120</v>
      </c>
      <c r="E80" s="5"/>
      <c r="F80" s="5"/>
      <c r="G80" s="5"/>
      <c r="H80" s="5"/>
      <c r="I80" s="5"/>
      <c r="J80" s="10" t="s">
        <v>26</v>
      </c>
      <c r="K80" s="5"/>
      <c r="L80" s="5"/>
      <c r="M80" s="5"/>
      <c r="N80" s="5"/>
      <c r="O80" s="5"/>
      <c r="P80" s="10">
        <v>495</v>
      </c>
      <c r="Q80" s="11">
        <v>0</v>
      </c>
      <c r="R80" s="11"/>
      <c r="S80" s="11"/>
      <c r="T80" s="11"/>
      <c r="U80" s="11"/>
      <c r="V80" s="11">
        <f>$T$80+$U$80</f>
        <v>0</v>
      </c>
      <c r="W80" s="5" t="s">
        <v>3</v>
      </c>
      <c r="AE80" s="1">
        <f>([1]工程单价表!$G$432)*0.01</f>
        <v>36.3703</v>
      </c>
    </row>
    <row r="81" s="1" customFormat="1" ht="110" customHeight="1" spans="1:23">
      <c r="A81" s="8" t="s">
        <v>83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="1" customFormat="1" ht="14" customHeight="1" spans="1:23">
      <c r="A82" s="5" t="s">
        <v>11</v>
      </c>
      <c r="B82" s="5" t="s">
        <v>12</v>
      </c>
      <c r="C82" s="5"/>
      <c r="D82" s="5" t="s">
        <v>13</v>
      </c>
      <c r="E82" s="5"/>
      <c r="F82" s="5"/>
      <c r="G82" s="5"/>
      <c r="H82" s="5"/>
      <c r="I82" s="5"/>
      <c r="J82" s="5" t="s">
        <v>14</v>
      </c>
      <c r="K82" s="5"/>
      <c r="L82" s="5"/>
      <c r="M82" s="5"/>
      <c r="N82" s="5"/>
      <c r="O82" s="5"/>
      <c r="P82" s="5" t="s">
        <v>15</v>
      </c>
      <c r="Q82" s="5"/>
      <c r="R82" s="5" t="s">
        <v>16</v>
      </c>
      <c r="S82" s="5"/>
      <c r="T82" s="5"/>
      <c r="U82" s="5" t="s">
        <v>17</v>
      </c>
      <c r="V82" s="5"/>
      <c r="W82" s="5" t="s">
        <v>18</v>
      </c>
    </row>
    <row r="83" s="1" customFormat="1" ht="14" customHeight="1" spans="1:2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="1" customFormat="1" ht="17" customHeight="1" spans="1:31">
      <c r="A84" s="5" t="s">
        <v>182</v>
      </c>
      <c r="B84" s="5" t="s">
        <v>183</v>
      </c>
      <c r="C84" s="5"/>
      <c r="D84" s="7" t="s">
        <v>45</v>
      </c>
      <c r="E84" s="5"/>
      <c r="F84" s="5"/>
      <c r="G84" s="5"/>
      <c r="H84" s="5"/>
      <c r="I84" s="5"/>
      <c r="J84" s="10" t="s">
        <v>42</v>
      </c>
      <c r="K84" s="5"/>
      <c r="L84" s="5"/>
      <c r="M84" s="5"/>
      <c r="N84" s="5"/>
      <c r="O84" s="5"/>
      <c r="P84" s="10">
        <v>1297.98</v>
      </c>
      <c r="Q84" s="11">
        <v>0</v>
      </c>
      <c r="R84" s="11"/>
      <c r="S84" s="11"/>
      <c r="T84" s="11"/>
      <c r="U84" s="11"/>
      <c r="V84" s="11">
        <f>$T$84+$U$84</f>
        <v>0</v>
      </c>
      <c r="W84" s="5" t="s">
        <v>3</v>
      </c>
      <c r="AE84" s="1">
        <f>([1]工程单价表!$G$180)*0.01</f>
        <v>0.99111</v>
      </c>
    </row>
    <row r="85" s="1" customFormat="1" ht="31" customHeight="1" spans="1:23">
      <c r="A85" s="5" t="s">
        <v>184</v>
      </c>
      <c r="B85" s="5" t="s">
        <v>3</v>
      </c>
      <c r="C85" s="5"/>
      <c r="D85" s="7" t="s">
        <v>185</v>
      </c>
      <c r="E85" s="5"/>
      <c r="F85" s="5"/>
      <c r="G85" s="5"/>
      <c r="H85" s="5"/>
      <c r="I85" s="5"/>
      <c r="J85" s="10" t="s">
        <v>3</v>
      </c>
      <c r="K85" s="5"/>
      <c r="L85" s="5"/>
      <c r="M85" s="5"/>
      <c r="N85" s="5"/>
      <c r="O85" s="5"/>
      <c r="P85" s="10">
        <v>0</v>
      </c>
      <c r="Q85" s="11">
        <v>0</v>
      </c>
      <c r="R85" s="11"/>
      <c r="S85" s="11"/>
      <c r="T85" s="11"/>
      <c r="U85" s="11"/>
      <c r="V85" s="11">
        <f>$T$85+$U$85</f>
        <v>0</v>
      </c>
      <c r="W85" s="5" t="s">
        <v>3</v>
      </c>
    </row>
    <row r="86" s="1" customFormat="1" ht="17" customHeight="1" spans="1:31">
      <c r="A86" s="5" t="s">
        <v>186</v>
      </c>
      <c r="B86" s="5" t="s">
        <v>187</v>
      </c>
      <c r="C86" s="5"/>
      <c r="D86" s="7" t="s">
        <v>50</v>
      </c>
      <c r="E86" s="5"/>
      <c r="F86" s="5"/>
      <c r="G86" s="5"/>
      <c r="H86" s="5"/>
      <c r="I86" s="5"/>
      <c r="J86" s="10" t="s">
        <v>26</v>
      </c>
      <c r="K86" s="5"/>
      <c r="L86" s="5"/>
      <c r="M86" s="5"/>
      <c r="N86" s="5"/>
      <c r="O86" s="5"/>
      <c r="P86" s="10">
        <v>3263</v>
      </c>
      <c r="Q86" s="11">
        <v>0</v>
      </c>
      <c r="R86" s="11"/>
      <c r="S86" s="11"/>
      <c r="T86" s="11"/>
      <c r="U86" s="11"/>
      <c r="V86" s="11">
        <f>$T$86+$U$86</f>
        <v>0</v>
      </c>
      <c r="W86" s="5" t="s">
        <v>3</v>
      </c>
      <c r="AE86" s="1">
        <f>([1]工程单价表!$G$208)*0.01</f>
        <v>0.3536</v>
      </c>
    </row>
    <row r="87" s="1" customFormat="1" ht="17" customHeight="1" spans="1:31">
      <c r="A87" s="5" t="s">
        <v>188</v>
      </c>
      <c r="B87" s="5" t="s">
        <v>189</v>
      </c>
      <c r="C87" s="5"/>
      <c r="D87" s="7" t="s">
        <v>53</v>
      </c>
      <c r="E87" s="5"/>
      <c r="F87" s="5"/>
      <c r="G87" s="5"/>
      <c r="H87" s="5"/>
      <c r="I87" s="5"/>
      <c r="J87" s="10" t="s">
        <v>26</v>
      </c>
      <c r="K87" s="5"/>
      <c r="L87" s="5"/>
      <c r="M87" s="5"/>
      <c r="N87" s="5"/>
      <c r="O87" s="5"/>
      <c r="P87" s="10">
        <v>2774</v>
      </c>
      <c r="Q87" s="11">
        <v>0</v>
      </c>
      <c r="R87" s="11"/>
      <c r="S87" s="11"/>
      <c r="T87" s="11"/>
      <c r="U87" s="11"/>
      <c r="V87" s="11">
        <f>$T$87+$U$87</f>
        <v>0</v>
      </c>
      <c r="W87" s="5" t="s">
        <v>3</v>
      </c>
      <c r="AE87" s="1">
        <f>([1]工程单价表!$G$236)*0.01</f>
        <v>1.8304</v>
      </c>
    </row>
    <row r="88" s="1" customFormat="1" ht="31" customHeight="1" spans="1:31">
      <c r="A88" s="5" t="s">
        <v>190</v>
      </c>
      <c r="B88" s="5" t="s">
        <v>191</v>
      </c>
      <c r="C88" s="5"/>
      <c r="D88" s="7" t="s">
        <v>32</v>
      </c>
      <c r="E88" s="5"/>
      <c r="F88" s="5"/>
      <c r="G88" s="5"/>
      <c r="H88" s="5"/>
      <c r="I88" s="5"/>
      <c r="J88" s="10" t="s">
        <v>26</v>
      </c>
      <c r="K88" s="5"/>
      <c r="L88" s="5"/>
      <c r="M88" s="5"/>
      <c r="N88" s="5"/>
      <c r="O88" s="5"/>
      <c r="P88" s="10">
        <v>361.04</v>
      </c>
      <c r="Q88" s="11">
        <v>0</v>
      </c>
      <c r="R88" s="11"/>
      <c r="S88" s="11"/>
      <c r="T88" s="11"/>
      <c r="U88" s="11"/>
      <c r="V88" s="11">
        <f>$T$88+$U$88</f>
        <v>0</v>
      </c>
      <c r="W88" s="5" t="s">
        <v>3</v>
      </c>
      <c r="AE88" s="1">
        <f>([1]工程单价表!$G$68)*0.01</f>
        <v>36.3703</v>
      </c>
    </row>
    <row r="89" s="1" customFormat="1" ht="31" customHeight="1" spans="1:31">
      <c r="A89" s="5" t="s">
        <v>192</v>
      </c>
      <c r="B89" s="5" t="s">
        <v>193</v>
      </c>
      <c r="C89" s="5"/>
      <c r="D89" s="7" t="s">
        <v>35</v>
      </c>
      <c r="E89" s="5"/>
      <c r="F89" s="5"/>
      <c r="G89" s="5"/>
      <c r="H89" s="5"/>
      <c r="I89" s="5"/>
      <c r="J89" s="10" t="s">
        <v>26</v>
      </c>
      <c r="K89" s="5"/>
      <c r="L89" s="5"/>
      <c r="M89" s="5"/>
      <c r="N89" s="5"/>
      <c r="O89" s="5"/>
      <c r="P89" s="10">
        <v>61.44</v>
      </c>
      <c r="Q89" s="11">
        <v>0</v>
      </c>
      <c r="R89" s="11"/>
      <c r="S89" s="11"/>
      <c r="T89" s="11"/>
      <c r="U89" s="11"/>
      <c r="V89" s="11">
        <f>$T$89+$U$89</f>
        <v>0</v>
      </c>
      <c r="W89" s="5" t="s">
        <v>3</v>
      </c>
      <c r="AE89" s="1">
        <f>([1]工程单价表!$G$96)*0.01</f>
        <v>36.3703</v>
      </c>
    </row>
    <row r="90" s="1" customFormat="1" ht="31" customHeight="1" spans="1:31">
      <c r="A90" s="5" t="s">
        <v>194</v>
      </c>
      <c r="B90" s="5" t="s">
        <v>195</v>
      </c>
      <c r="C90" s="5"/>
      <c r="D90" s="7" t="s">
        <v>63</v>
      </c>
      <c r="E90" s="5"/>
      <c r="F90" s="5"/>
      <c r="G90" s="5"/>
      <c r="H90" s="5"/>
      <c r="I90" s="5"/>
      <c r="J90" s="10" t="s">
        <v>26</v>
      </c>
      <c r="K90" s="5"/>
      <c r="L90" s="5"/>
      <c r="M90" s="5"/>
      <c r="N90" s="5"/>
      <c r="O90" s="5"/>
      <c r="P90" s="10">
        <v>28.75</v>
      </c>
      <c r="Q90" s="11">
        <v>0</v>
      </c>
      <c r="R90" s="11"/>
      <c r="S90" s="11"/>
      <c r="T90" s="11"/>
      <c r="U90" s="11"/>
      <c r="V90" s="11">
        <f>$T$90+$U$90</f>
        <v>0</v>
      </c>
      <c r="W90" s="5" t="s">
        <v>3</v>
      </c>
      <c r="AE90" s="1">
        <f>([1]工程单价表!$G$292)*0.01</f>
        <v>36.3703</v>
      </c>
    </row>
    <row r="91" s="1" customFormat="1" ht="31" customHeight="1" spans="1:31">
      <c r="A91" s="5" t="s">
        <v>196</v>
      </c>
      <c r="B91" s="5" t="s">
        <v>197</v>
      </c>
      <c r="C91" s="5"/>
      <c r="D91" s="7" t="s">
        <v>66</v>
      </c>
      <c r="E91" s="5"/>
      <c r="F91" s="5"/>
      <c r="G91" s="5"/>
      <c r="H91" s="5"/>
      <c r="I91" s="5"/>
      <c r="J91" s="10" t="s">
        <v>26</v>
      </c>
      <c r="K91" s="5"/>
      <c r="L91" s="5"/>
      <c r="M91" s="5"/>
      <c r="N91" s="5"/>
      <c r="O91" s="5"/>
      <c r="P91" s="10">
        <v>57.5</v>
      </c>
      <c r="Q91" s="11">
        <v>0</v>
      </c>
      <c r="R91" s="11"/>
      <c r="S91" s="11"/>
      <c r="T91" s="11"/>
      <c r="U91" s="11"/>
      <c r="V91" s="11">
        <f>$T$91+$U$91</f>
        <v>0</v>
      </c>
      <c r="W91" s="5" t="s">
        <v>3</v>
      </c>
      <c r="AE91" s="1">
        <f>([1]工程单价表!$G$320)*0.01</f>
        <v>36.3703</v>
      </c>
    </row>
    <row r="92" s="1" customFormat="1" ht="31" customHeight="1" spans="1:31">
      <c r="A92" s="5" t="s">
        <v>198</v>
      </c>
      <c r="B92" s="5" t="s">
        <v>199</v>
      </c>
      <c r="C92" s="5"/>
      <c r="D92" s="7" t="s">
        <v>69</v>
      </c>
      <c r="E92" s="5"/>
      <c r="F92" s="5"/>
      <c r="G92" s="5"/>
      <c r="H92" s="5"/>
      <c r="I92" s="5"/>
      <c r="J92" s="10" t="s">
        <v>26</v>
      </c>
      <c r="K92" s="5"/>
      <c r="L92" s="5"/>
      <c r="M92" s="5"/>
      <c r="N92" s="5"/>
      <c r="O92" s="5"/>
      <c r="P92" s="10">
        <v>86.25</v>
      </c>
      <c r="Q92" s="11">
        <v>0</v>
      </c>
      <c r="R92" s="11"/>
      <c r="S92" s="11"/>
      <c r="T92" s="11"/>
      <c r="U92" s="11"/>
      <c r="V92" s="11">
        <f>$T$92+$U$92</f>
        <v>0</v>
      </c>
      <c r="W92" s="5" t="s">
        <v>3</v>
      </c>
      <c r="AE92" s="1">
        <f>([1]工程单价表!$G$348)*0.01</f>
        <v>36.3703</v>
      </c>
    </row>
    <row r="93" s="1" customFormat="1" ht="31" customHeight="1" spans="1:31">
      <c r="A93" s="5" t="s">
        <v>200</v>
      </c>
      <c r="B93" s="5" t="s">
        <v>201</v>
      </c>
      <c r="C93" s="5"/>
      <c r="D93" s="7" t="s">
        <v>179</v>
      </c>
      <c r="E93" s="5"/>
      <c r="F93" s="5"/>
      <c r="G93" s="5"/>
      <c r="H93" s="5"/>
      <c r="I93" s="5"/>
      <c r="J93" s="10" t="s">
        <v>26</v>
      </c>
      <c r="K93" s="5"/>
      <c r="L93" s="5"/>
      <c r="M93" s="5"/>
      <c r="N93" s="5"/>
      <c r="O93" s="5"/>
      <c r="P93" s="10">
        <v>115</v>
      </c>
      <c r="Q93" s="11">
        <v>0</v>
      </c>
      <c r="R93" s="11"/>
      <c r="S93" s="11"/>
      <c r="T93" s="11"/>
      <c r="U93" s="11"/>
      <c r="V93" s="11">
        <f>$T$93+$U$93</f>
        <v>0</v>
      </c>
      <c r="W93" s="5" t="s">
        <v>3</v>
      </c>
      <c r="AE93" s="1">
        <f>([1]工程单价表!$G$404)*0.01</f>
        <v>36.3703</v>
      </c>
    </row>
    <row r="94" s="1" customFormat="1" ht="31" customHeight="1" spans="1:31">
      <c r="A94" s="5" t="s">
        <v>202</v>
      </c>
      <c r="B94" s="5" t="s">
        <v>203</v>
      </c>
      <c r="C94" s="5"/>
      <c r="D94" s="7" t="s">
        <v>204</v>
      </c>
      <c r="E94" s="5"/>
      <c r="F94" s="5"/>
      <c r="G94" s="5"/>
      <c r="H94" s="5"/>
      <c r="I94" s="5"/>
      <c r="J94" s="10" t="s">
        <v>26</v>
      </c>
      <c r="K94" s="5"/>
      <c r="L94" s="5"/>
      <c r="M94" s="5"/>
      <c r="N94" s="5"/>
      <c r="O94" s="5"/>
      <c r="P94" s="10">
        <v>287.5</v>
      </c>
      <c r="Q94" s="11">
        <v>0</v>
      </c>
      <c r="R94" s="11"/>
      <c r="S94" s="11"/>
      <c r="T94" s="11"/>
      <c r="U94" s="11"/>
      <c r="V94" s="11">
        <f>$T$94+$U$94</f>
        <v>0</v>
      </c>
      <c r="W94" s="5" t="s">
        <v>3</v>
      </c>
      <c r="AE94" s="1">
        <f>([1]工程单价表!$G$432)*0.01</f>
        <v>36.3703</v>
      </c>
    </row>
    <row r="95" s="1" customFormat="1" ht="17" customHeight="1" spans="1:31">
      <c r="A95" s="5" t="s">
        <v>205</v>
      </c>
      <c r="B95" s="5" t="s">
        <v>206</v>
      </c>
      <c r="C95" s="5"/>
      <c r="D95" s="7" t="s">
        <v>45</v>
      </c>
      <c r="E95" s="5"/>
      <c r="F95" s="5"/>
      <c r="G95" s="5"/>
      <c r="H95" s="5"/>
      <c r="I95" s="5"/>
      <c r="J95" s="10" t="s">
        <v>42</v>
      </c>
      <c r="K95" s="5"/>
      <c r="L95" s="5"/>
      <c r="M95" s="5"/>
      <c r="N95" s="5"/>
      <c r="O95" s="5"/>
      <c r="P95" s="10">
        <v>1983.21</v>
      </c>
      <c r="Q95" s="11">
        <v>0</v>
      </c>
      <c r="R95" s="11"/>
      <c r="S95" s="11"/>
      <c r="T95" s="11"/>
      <c r="U95" s="11"/>
      <c r="V95" s="11">
        <f>$T$95+$U$95</f>
        <v>0</v>
      </c>
      <c r="W95" s="5" t="s">
        <v>3</v>
      </c>
      <c r="AE95" s="1">
        <f>([1]工程单价表!$G$180)*0.01</f>
        <v>0.99111</v>
      </c>
    </row>
    <row r="96" s="1" customFormat="1" ht="17" customHeight="1" spans="1:31">
      <c r="A96" s="5" t="s">
        <v>207</v>
      </c>
      <c r="B96" s="5" t="s">
        <v>208</v>
      </c>
      <c r="C96" s="5"/>
      <c r="D96" s="7" t="s">
        <v>209</v>
      </c>
      <c r="E96" s="5"/>
      <c r="F96" s="5"/>
      <c r="G96" s="5"/>
      <c r="H96" s="5"/>
      <c r="I96" s="5"/>
      <c r="J96" s="10" t="s">
        <v>26</v>
      </c>
      <c r="K96" s="5"/>
      <c r="L96" s="5"/>
      <c r="M96" s="5"/>
      <c r="N96" s="5"/>
      <c r="O96" s="5"/>
      <c r="P96" s="10">
        <v>194.53</v>
      </c>
      <c r="Q96" s="11">
        <v>0</v>
      </c>
      <c r="R96" s="11"/>
      <c r="S96" s="11"/>
      <c r="T96" s="11"/>
      <c r="U96" s="11"/>
      <c r="V96" s="11">
        <f>$T$96+$U$96</f>
        <v>0</v>
      </c>
      <c r="W96" s="5" t="s">
        <v>3</v>
      </c>
      <c r="AE96" s="1">
        <f>([1]工程单价表!$G$545)*0.01</f>
        <v>33.90168039</v>
      </c>
    </row>
    <row r="97" s="1" customFormat="1" ht="17" customHeight="1" spans="1:31">
      <c r="A97" s="5" t="s">
        <v>210</v>
      </c>
      <c r="B97" s="5" t="s">
        <v>211</v>
      </c>
      <c r="C97" s="5"/>
      <c r="D97" s="7" t="s">
        <v>212</v>
      </c>
      <c r="E97" s="5"/>
      <c r="F97" s="5"/>
      <c r="G97" s="5"/>
      <c r="H97" s="5"/>
      <c r="I97" s="5"/>
      <c r="J97" s="10" t="s">
        <v>26</v>
      </c>
      <c r="K97" s="5"/>
      <c r="L97" s="5"/>
      <c r="M97" s="5"/>
      <c r="N97" s="5"/>
      <c r="O97" s="5"/>
      <c r="P97" s="10">
        <v>225.37</v>
      </c>
      <c r="Q97" s="11">
        <v>0</v>
      </c>
      <c r="R97" s="11"/>
      <c r="S97" s="11"/>
      <c r="T97" s="11"/>
      <c r="U97" s="11"/>
      <c r="V97" s="11">
        <f>$T$97+$U$97</f>
        <v>0</v>
      </c>
      <c r="W97" s="5" t="s">
        <v>3</v>
      </c>
      <c r="AE97" s="1">
        <f>([1]工程单价表!$G$576)*0.01</f>
        <v>50.46178</v>
      </c>
    </row>
    <row r="98" s="1" customFormat="1" ht="17" customHeight="1" spans="1:31">
      <c r="A98" s="5" t="s">
        <v>213</v>
      </c>
      <c r="B98" s="5" t="s">
        <v>214</v>
      </c>
      <c r="C98" s="5"/>
      <c r="D98" s="7" t="s">
        <v>215</v>
      </c>
      <c r="E98" s="5"/>
      <c r="F98" s="5"/>
      <c r="G98" s="5"/>
      <c r="H98" s="5"/>
      <c r="I98" s="5"/>
      <c r="J98" s="10" t="s">
        <v>26</v>
      </c>
      <c r="K98" s="5"/>
      <c r="L98" s="5"/>
      <c r="M98" s="5"/>
      <c r="N98" s="5"/>
      <c r="O98" s="5"/>
      <c r="P98" s="10">
        <v>1.65</v>
      </c>
      <c r="Q98" s="11">
        <v>0</v>
      </c>
      <c r="R98" s="11"/>
      <c r="S98" s="11"/>
      <c r="T98" s="11"/>
      <c r="U98" s="11"/>
      <c r="V98" s="11">
        <f>$T$98+$U$98</f>
        <v>0</v>
      </c>
      <c r="W98" s="5" t="s">
        <v>3</v>
      </c>
      <c r="AE98" s="1">
        <f>([1]工程单价表!$G$606)*0.01</f>
        <v>82.89549</v>
      </c>
    </row>
    <row r="99" s="1" customFormat="1" ht="17" customHeight="1" spans="1:31">
      <c r="A99" s="5" t="s">
        <v>216</v>
      </c>
      <c r="B99" s="5" t="s">
        <v>217</v>
      </c>
      <c r="C99" s="5"/>
      <c r="D99" s="7" t="s">
        <v>218</v>
      </c>
      <c r="E99" s="5"/>
      <c r="F99" s="5"/>
      <c r="G99" s="5"/>
      <c r="H99" s="5"/>
      <c r="I99" s="5"/>
      <c r="J99" s="10" t="s">
        <v>26</v>
      </c>
      <c r="K99" s="5"/>
      <c r="L99" s="5"/>
      <c r="M99" s="5"/>
      <c r="N99" s="5"/>
      <c r="O99" s="5"/>
      <c r="P99" s="10">
        <v>38.72</v>
      </c>
      <c r="Q99" s="11">
        <v>0</v>
      </c>
      <c r="R99" s="11"/>
      <c r="S99" s="11"/>
      <c r="T99" s="11"/>
      <c r="U99" s="11"/>
      <c r="V99" s="11">
        <f>$T$99+$U$99</f>
        <v>0</v>
      </c>
      <c r="W99" s="5" t="s">
        <v>3</v>
      </c>
      <c r="AE99" s="1">
        <f>([1]工程单价表!$G$636)*0.01</f>
        <v>82.89549</v>
      </c>
    </row>
    <row r="100" s="1" customFormat="1" ht="17" customHeight="1" spans="1:31">
      <c r="A100" s="5" t="s">
        <v>219</v>
      </c>
      <c r="B100" s="5" t="s">
        <v>220</v>
      </c>
      <c r="C100" s="5"/>
      <c r="D100" s="7" t="s">
        <v>221</v>
      </c>
      <c r="E100" s="5"/>
      <c r="F100" s="5"/>
      <c r="G100" s="5"/>
      <c r="H100" s="5"/>
      <c r="I100" s="5"/>
      <c r="J100" s="10" t="s">
        <v>26</v>
      </c>
      <c r="K100" s="5"/>
      <c r="L100" s="5"/>
      <c r="M100" s="5"/>
      <c r="N100" s="5"/>
      <c r="O100" s="5"/>
      <c r="P100" s="10">
        <v>204.75</v>
      </c>
      <c r="Q100" s="11">
        <v>0</v>
      </c>
      <c r="R100" s="11"/>
      <c r="S100" s="11"/>
      <c r="T100" s="11"/>
      <c r="U100" s="11"/>
      <c r="V100" s="11">
        <f>$T$100+$U$100</f>
        <v>0</v>
      </c>
      <c r="W100" s="5" t="s">
        <v>3</v>
      </c>
      <c r="AE100" s="1">
        <f>([1]工程单价表!$G$666)*0.01</f>
        <v>37.6195</v>
      </c>
    </row>
    <row r="101" s="1" customFormat="1" ht="31" customHeight="1" spans="1:31">
      <c r="A101" s="5" t="s">
        <v>222</v>
      </c>
      <c r="B101" s="5" t="s">
        <v>223</v>
      </c>
      <c r="C101" s="5"/>
      <c r="D101" s="7" t="s">
        <v>224</v>
      </c>
      <c r="E101" s="5"/>
      <c r="F101" s="5"/>
      <c r="G101" s="5"/>
      <c r="H101" s="5"/>
      <c r="I101" s="5"/>
      <c r="J101" s="10" t="s">
        <v>225</v>
      </c>
      <c r="K101" s="5"/>
      <c r="L101" s="5"/>
      <c r="M101" s="5"/>
      <c r="N101" s="5"/>
      <c r="O101" s="5"/>
      <c r="P101" s="10">
        <v>24.4</v>
      </c>
      <c r="Q101" s="11">
        <v>0</v>
      </c>
      <c r="R101" s="11"/>
      <c r="S101" s="11"/>
      <c r="T101" s="11"/>
      <c r="U101" s="11"/>
      <c r="V101" s="11">
        <f>$T$101+$U$101</f>
        <v>0</v>
      </c>
      <c r="W101" s="5" t="s">
        <v>3</v>
      </c>
      <c r="AE101" s="1">
        <f>([1]工程单价表!$G$694)*0.01</f>
        <v>14.76743</v>
      </c>
    </row>
    <row r="102" s="1" customFormat="1" ht="31" customHeight="1" spans="1:31">
      <c r="A102" s="5" t="s">
        <v>226</v>
      </c>
      <c r="B102" s="5" t="s">
        <v>227</v>
      </c>
      <c r="C102" s="5"/>
      <c r="D102" s="7" t="s">
        <v>228</v>
      </c>
      <c r="E102" s="5"/>
      <c r="F102" s="5"/>
      <c r="G102" s="5"/>
      <c r="H102" s="5"/>
      <c r="I102" s="5"/>
      <c r="J102" s="10" t="s">
        <v>225</v>
      </c>
      <c r="K102" s="5"/>
      <c r="L102" s="5"/>
      <c r="M102" s="5"/>
      <c r="N102" s="5"/>
      <c r="O102" s="5"/>
      <c r="P102" s="10">
        <v>31</v>
      </c>
      <c r="Q102" s="11">
        <v>0</v>
      </c>
      <c r="R102" s="11"/>
      <c r="S102" s="11"/>
      <c r="T102" s="11"/>
      <c r="U102" s="11"/>
      <c r="V102" s="11">
        <f>$T$102+$U$102</f>
        <v>0</v>
      </c>
      <c r="W102" s="5" t="s">
        <v>3</v>
      </c>
      <c r="AE102" s="1">
        <f>([1]工程单价表!$G$722)*0.01</f>
        <v>0.89845552</v>
      </c>
    </row>
    <row r="103" s="1" customFormat="1" ht="17" customHeight="1" spans="1:31">
      <c r="A103" s="5" t="s">
        <v>229</v>
      </c>
      <c r="B103" s="5" t="s">
        <v>230</v>
      </c>
      <c r="C103" s="5"/>
      <c r="D103" s="7" t="s">
        <v>231</v>
      </c>
      <c r="E103" s="5"/>
      <c r="F103" s="5"/>
      <c r="G103" s="5"/>
      <c r="H103" s="5"/>
      <c r="I103" s="5"/>
      <c r="J103" s="10" t="s">
        <v>42</v>
      </c>
      <c r="K103" s="5"/>
      <c r="L103" s="5"/>
      <c r="M103" s="5"/>
      <c r="N103" s="5"/>
      <c r="O103" s="5"/>
      <c r="P103" s="10">
        <v>13.04</v>
      </c>
      <c r="Q103" s="11">
        <v>0</v>
      </c>
      <c r="R103" s="11"/>
      <c r="S103" s="11"/>
      <c r="T103" s="11"/>
      <c r="U103" s="11"/>
      <c r="V103" s="11">
        <f>$T$103+$U$103</f>
        <v>0</v>
      </c>
      <c r="W103" s="5" t="s">
        <v>3</v>
      </c>
      <c r="AE103" s="1">
        <f>([1]工程单价表!$G$751)*0.01</f>
        <v>20.79976</v>
      </c>
    </row>
    <row r="104" s="1" customFormat="1" ht="31" customHeight="1" spans="1:31">
      <c r="A104" s="5" t="s">
        <v>232</v>
      </c>
      <c r="B104" s="5" t="s">
        <v>233</v>
      </c>
      <c r="C104" s="5"/>
      <c r="D104" s="7" t="s">
        <v>150</v>
      </c>
      <c r="E104" s="5"/>
      <c r="F104" s="5"/>
      <c r="G104" s="5"/>
      <c r="H104" s="5"/>
      <c r="I104" s="5"/>
      <c r="J104" s="10" t="s">
        <v>42</v>
      </c>
      <c r="K104" s="5"/>
      <c r="L104" s="5"/>
      <c r="M104" s="5"/>
      <c r="N104" s="5"/>
      <c r="O104" s="5"/>
      <c r="P104" s="10">
        <v>352</v>
      </c>
      <c r="Q104" s="11">
        <v>0</v>
      </c>
      <c r="R104" s="11"/>
      <c r="S104" s="11"/>
      <c r="T104" s="11"/>
      <c r="U104" s="11"/>
      <c r="V104" s="11">
        <f>$T$104+$U$104</f>
        <v>0</v>
      </c>
      <c r="W104" s="5" t="s">
        <v>3</v>
      </c>
      <c r="AE104" s="1">
        <f>([1]工程单价表!$G$460)*0.001</f>
        <v>17.795288</v>
      </c>
    </row>
    <row r="105" s="1" customFormat="1" ht="17" customHeight="1" spans="1:31">
      <c r="A105" s="5" t="s">
        <v>234</v>
      </c>
      <c r="B105" s="5" t="s">
        <v>235</v>
      </c>
      <c r="C105" s="5"/>
      <c r="D105" s="7" t="s">
        <v>153</v>
      </c>
      <c r="E105" s="5"/>
      <c r="F105" s="5"/>
      <c r="G105" s="5"/>
      <c r="H105" s="5"/>
      <c r="I105" s="5"/>
      <c r="J105" s="10" t="s">
        <v>42</v>
      </c>
      <c r="K105" s="5"/>
      <c r="L105" s="5"/>
      <c r="M105" s="5"/>
      <c r="N105" s="5"/>
      <c r="O105" s="5"/>
      <c r="P105" s="10">
        <v>362.56</v>
      </c>
      <c r="Q105" s="11">
        <v>0</v>
      </c>
      <c r="R105" s="11"/>
      <c r="S105" s="11"/>
      <c r="T105" s="11"/>
      <c r="U105" s="11"/>
      <c r="V105" s="11">
        <f>$T$105+$U$105</f>
        <v>0</v>
      </c>
      <c r="W105" s="5" t="s">
        <v>3</v>
      </c>
      <c r="AE105" s="1">
        <f>([1]工程单价表!$G$489)*0.001</f>
        <v>8.440353</v>
      </c>
    </row>
    <row r="106" s="1" customFormat="1" ht="31" customHeight="1" spans="1:31">
      <c r="A106" s="5" t="s">
        <v>236</v>
      </c>
      <c r="B106" s="5" t="s">
        <v>237</v>
      </c>
      <c r="C106" s="5"/>
      <c r="D106" s="7" t="s">
        <v>238</v>
      </c>
      <c r="E106" s="5"/>
      <c r="F106" s="5"/>
      <c r="G106" s="5"/>
      <c r="H106" s="5"/>
      <c r="I106" s="5"/>
      <c r="J106" s="10" t="s">
        <v>225</v>
      </c>
      <c r="K106" s="5"/>
      <c r="L106" s="5"/>
      <c r="M106" s="5"/>
      <c r="N106" s="5"/>
      <c r="O106" s="5"/>
      <c r="P106" s="10">
        <v>54</v>
      </c>
      <c r="Q106" s="11">
        <v>0</v>
      </c>
      <c r="R106" s="11"/>
      <c r="S106" s="11"/>
      <c r="T106" s="11"/>
      <c r="U106" s="11"/>
      <c r="V106" s="11">
        <f>$T$106+$U$106</f>
        <v>0</v>
      </c>
      <c r="W106" s="5" t="s">
        <v>3</v>
      </c>
      <c r="AE106" s="1">
        <f>([1]工程单价表!$G$779)*0.001</f>
        <v>47.46458</v>
      </c>
    </row>
    <row r="107" s="1" customFormat="1" ht="110" customHeight="1" spans="1:23">
      <c r="A107" s="8" t="s">
        <v>83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="1" customFormat="1" ht="14" customHeight="1" spans="1:23">
      <c r="A108" s="5" t="s">
        <v>11</v>
      </c>
      <c r="B108" s="5" t="s">
        <v>12</v>
      </c>
      <c r="C108" s="5"/>
      <c r="D108" s="5" t="s">
        <v>13</v>
      </c>
      <c r="E108" s="5"/>
      <c r="F108" s="5"/>
      <c r="G108" s="5"/>
      <c r="H108" s="5"/>
      <c r="I108" s="5"/>
      <c r="J108" s="5" t="s">
        <v>14</v>
      </c>
      <c r="K108" s="5"/>
      <c r="L108" s="5"/>
      <c r="M108" s="5"/>
      <c r="N108" s="5"/>
      <c r="O108" s="5"/>
      <c r="P108" s="5" t="s">
        <v>15</v>
      </c>
      <c r="Q108" s="5"/>
      <c r="R108" s="5" t="s">
        <v>16</v>
      </c>
      <c r="S108" s="5"/>
      <c r="T108" s="5"/>
      <c r="U108" s="5" t="s">
        <v>17</v>
      </c>
      <c r="V108" s="5"/>
      <c r="W108" s="5" t="s">
        <v>18</v>
      </c>
    </row>
    <row r="109" s="1" customFormat="1" ht="14" customHeight="1" spans="1:2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="1" customFormat="1" ht="17" customHeight="1" spans="1:31">
      <c r="A110" s="5" t="s">
        <v>239</v>
      </c>
      <c r="B110" s="5" t="s">
        <v>240</v>
      </c>
      <c r="C110" s="5"/>
      <c r="D110" s="7" t="s">
        <v>241</v>
      </c>
      <c r="E110" s="5"/>
      <c r="F110" s="5"/>
      <c r="G110" s="5"/>
      <c r="H110" s="5"/>
      <c r="I110" s="5"/>
      <c r="J110" s="10" t="s">
        <v>225</v>
      </c>
      <c r="K110" s="5"/>
      <c r="L110" s="5"/>
      <c r="M110" s="5"/>
      <c r="N110" s="5"/>
      <c r="O110" s="5"/>
      <c r="P110" s="10">
        <v>91</v>
      </c>
      <c r="Q110" s="11">
        <v>0</v>
      </c>
      <c r="R110" s="11"/>
      <c r="S110" s="11"/>
      <c r="T110" s="11"/>
      <c r="U110" s="11"/>
      <c r="V110" s="11">
        <f>$T$110+$U$110</f>
        <v>0</v>
      </c>
      <c r="W110" s="5" t="s">
        <v>3</v>
      </c>
      <c r="AE110" s="1">
        <f>([1]工程单价表!$G$811)*1</f>
        <v>13.5090494</v>
      </c>
    </row>
    <row r="111" s="1" customFormat="1" ht="17" customHeight="1" spans="1:31">
      <c r="A111" s="5" t="s">
        <v>242</v>
      </c>
      <c r="B111" s="5" t="s">
        <v>243</v>
      </c>
      <c r="C111" s="5"/>
      <c r="D111" s="7" t="s">
        <v>244</v>
      </c>
      <c r="E111" s="5"/>
      <c r="F111" s="5"/>
      <c r="G111" s="5"/>
      <c r="H111" s="5"/>
      <c r="I111" s="5"/>
      <c r="J111" s="10" t="s">
        <v>26</v>
      </c>
      <c r="K111" s="5"/>
      <c r="L111" s="5"/>
      <c r="M111" s="5"/>
      <c r="N111" s="5"/>
      <c r="O111" s="5"/>
      <c r="P111" s="10">
        <v>10.4</v>
      </c>
      <c r="Q111" s="11">
        <v>0</v>
      </c>
      <c r="R111" s="11"/>
      <c r="S111" s="11"/>
      <c r="T111" s="11"/>
      <c r="U111" s="11"/>
      <c r="V111" s="11">
        <f>$T$111+$U$111</f>
        <v>0</v>
      </c>
      <c r="W111" s="5" t="s">
        <v>3</v>
      </c>
      <c r="AE111" s="1">
        <f>([1]工程单价表!$G$843)*0.01</f>
        <v>32.95952</v>
      </c>
    </row>
    <row r="112" s="1" customFormat="1" ht="17" customHeight="1" spans="1:31">
      <c r="A112" s="5" t="s">
        <v>245</v>
      </c>
      <c r="B112" s="5" t="s">
        <v>246</v>
      </c>
      <c r="C112" s="5"/>
      <c r="D112" s="7" t="s">
        <v>247</v>
      </c>
      <c r="E112" s="5"/>
      <c r="F112" s="5"/>
      <c r="G112" s="5"/>
      <c r="H112" s="5"/>
      <c r="I112" s="5"/>
      <c r="J112" s="10" t="s">
        <v>26</v>
      </c>
      <c r="K112" s="5"/>
      <c r="L112" s="5"/>
      <c r="M112" s="5"/>
      <c r="N112" s="5"/>
      <c r="O112" s="5"/>
      <c r="P112" s="10">
        <v>40</v>
      </c>
      <c r="Q112" s="11">
        <v>0</v>
      </c>
      <c r="R112" s="11"/>
      <c r="S112" s="11"/>
      <c r="T112" s="11"/>
      <c r="U112" s="11"/>
      <c r="V112" s="11">
        <f>$T$112+$U$112</f>
        <v>0</v>
      </c>
      <c r="W112" s="5" t="s">
        <v>3</v>
      </c>
      <c r="AE112" s="1">
        <f>([1]工程单价表!$G$873)*0.01</f>
        <v>2.808</v>
      </c>
    </row>
    <row r="113" s="1" customFormat="1" ht="17" customHeight="1" spans="1:31">
      <c r="A113" s="5" t="s">
        <v>248</v>
      </c>
      <c r="B113" s="5" t="s">
        <v>249</v>
      </c>
      <c r="C113" s="5"/>
      <c r="D113" s="7" t="s">
        <v>250</v>
      </c>
      <c r="E113" s="5"/>
      <c r="F113" s="5"/>
      <c r="G113" s="5"/>
      <c r="H113" s="5"/>
      <c r="I113" s="5"/>
      <c r="J113" s="10" t="s">
        <v>26</v>
      </c>
      <c r="K113" s="5"/>
      <c r="L113" s="5"/>
      <c r="M113" s="5"/>
      <c r="N113" s="5"/>
      <c r="O113" s="5"/>
      <c r="P113" s="10">
        <v>70.4</v>
      </c>
      <c r="Q113" s="11">
        <v>0</v>
      </c>
      <c r="R113" s="11"/>
      <c r="S113" s="11"/>
      <c r="T113" s="11"/>
      <c r="U113" s="11"/>
      <c r="V113" s="11">
        <f>$T$113+$U$113</f>
        <v>0</v>
      </c>
      <c r="W113" s="5" t="s">
        <v>3</v>
      </c>
      <c r="AE113" s="1">
        <f>([1]工程单价表!$G$873)*0.01</f>
        <v>2.808</v>
      </c>
    </row>
    <row r="114" s="1" customFormat="1" ht="17" customHeight="1" spans="1:31">
      <c r="A114" s="5" t="s">
        <v>251</v>
      </c>
      <c r="B114" s="5" t="s">
        <v>252</v>
      </c>
      <c r="C114" s="5"/>
      <c r="D114" s="7" t="s">
        <v>253</v>
      </c>
      <c r="E114" s="5"/>
      <c r="F114" s="5"/>
      <c r="G114" s="5"/>
      <c r="H114" s="5"/>
      <c r="I114" s="5"/>
      <c r="J114" s="10" t="s">
        <v>254</v>
      </c>
      <c r="K114" s="5"/>
      <c r="L114" s="5"/>
      <c r="M114" s="5"/>
      <c r="N114" s="5"/>
      <c r="O114" s="5"/>
      <c r="P114" s="10">
        <v>28.2</v>
      </c>
      <c r="Q114" s="11">
        <v>0</v>
      </c>
      <c r="R114" s="11"/>
      <c r="S114" s="11"/>
      <c r="T114" s="11"/>
      <c r="U114" s="11"/>
      <c r="V114" s="11">
        <f>$T$114+$U$114</f>
        <v>0</v>
      </c>
      <c r="W114" s="5" t="s">
        <v>3</v>
      </c>
      <c r="AE114" s="1">
        <f>([1]工程单价表!$G$901)*1</f>
        <v>831.045</v>
      </c>
    </row>
    <row r="115" s="1" customFormat="1" ht="17" customHeight="1" spans="1:31">
      <c r="A115" s="5" t="s">
        <v>255</v>
      </c>
      <c r="B115" s="5" t="s">
        <v>256</v>
      </c>
      <c r="C115" s="5"/>
      <c r="D115" s="7" t="s">
        <v>257</v>
      </c>
      <c r="E115" s="5"/>
      <c r="F115" s="5"/>
      <c r="G115" s="5"/>
      <c r="H115" s="5"/>
      <c r="I115" s="5"/>
      <c r="J115" s="10" t="s">
        <v>42</v>
      </c>
      <c r="K115" s="5"/>
      <c r="L115" s="5"/>
      <c r="M115" s="5"/>
      <c r="N115" s="5"/>
      <c r="O115" s="5"/>
      <c r="P115" s="10">
        <v>967.56</v>
      </c>
      <c r="Q115" s="11">
        <v>0</v>
      </c>
      <c r="R115" s="11"/>
      <c r="S115" s="11"/>
      <c r="T115" s="11"/>
      <c r="U115" s="11"/>
      <c r="V115" s="11">
        <f>$T$115+$U$115</f>
        <v>0</v>
      </c>
      <c r="W115" s="5" t="s">
        <v>3</v>
      </c>
      <c r="AE115" s="1">
        <f>([1]工程单价表!$G$939)*0.01</f>
        <v>18.96577</v>
      </c>
    </row>
    <row r="116" s="1" customFormat="1" ht="31" customHeight="1" spans="1:23">
      <c r="A116" s="5" t="s">
        <v>258</v>
      </c>
      <c r="B116" s="5" t="s">
        <v>3</v>
      </c>
      <c r="C116" s="5"/>
      <c r="D116" s="7" t="s">
        <v>259</v>
      </c>
      <c r="E116" s="5"/>
      <c r="F116" s="5"/>
      <c r="G116" s="5"/>
      <c r="H116" s="5"/>
      <c r="I116" s="5"/>
      <c r="J116" s="10" t="s">
        <v>3</v>
      </c>
      <c r="K116" s="5"/>
      <c r="L116" s="5"/>
      <c r="M116" s="5"/>
      <c r="N116" s="5"/>
      <c r="O116" s="5"/>
      <c r="P116" s="10">
        <v>0</v>
      </c>
      <c r="Q116" s="11">
        <v>0</v>
      </c>
      <c r="R116" s="11"/>
      <c r="S116" s="11"/>
      <c r="T116" s="11"/>
      <c r="U116" s="11"/>
      <c r="V116" s="11">
        <f>$T$116+$U$116</f>
        <v>0</v>
      </c>
      <c r="W116" s="5" t="s">
        <v>3</v>
      </c>
    </row>
    <row r="117" s="1" customFormat="1" ht="17" customHeight="1" spans="1:31">
      <c r="A117" s="5" t="s">
        <v>260</v>
      </c>
      <c r="B117" s="5" t="s">
        <v>261</v>
      </c>
      <c r="C117" s="5"/>
      <c r="D117" s="7" t="s">
        <v>56</v>
      </c>
      <c r="E117" s="5"/>
      <c r="F117" s="5"/>
      <c r="G117" s="5"/>
      <c r="H117" s="5"/>
      <c r="I117" s="5"/>
      <c r="J117" s="10" t="s">
        <v>26</v>
      </c>
      <c r="K117" s="5"/>
      <c r="L117" s="5"/>
      <c r="M117" s="5"/>
      <c r="N117" s="5"/>
      <c r="O117" s="5"/>
      <c r="P117" s="10">
        <v>33336.11</v>
      </c>
      <c r="Q117" s="11">
        <v>0</v>
      </c>
      <c r="R117" s="11"/>
      <c r="S117" s="11"/>
      <c r="T117" s="11"/>
      <c r="U117" s="11"/>
      <c r="V117" s="11">
        <f>$T$117+$U$117</f>
        <v>0</v>
      </c>
      <c r="W117" s="5" t="s">
        <v>3</v>
      </c>
      <c r="AE117" s="1">
        <f>([1]工程单价表!$G$264)*0.01</f>
        <v>0.572</v>
      </c>
    </row>
    <row r="118" s="1" customFormat="1" ht="17" customHeight="1" spans="1:31">
      <c r="A118" s="5" t="s">
        <v>262</v>
      </c>
      <c r="B118" s="5" t="s">
        <v>263</v>
      </c>
      <c r="C118" s="5"/>
      <c r="D118" s="7" t="s">
        <v>53</v>
      </c>
      <c r="E118" s="5"/>
      <c r="F118" s="5"/>
      <c r="G118" s="5"/>
      <c r="H118" s="5"/>
      <c r="I118" s="5"/>
      <c r="J118" s="10" t="s">
        <v>26</v>
      </c>
      <c r="K118" s="5"/>
      <c r="L118" s="5"/>
      <c r="M118" s="5"/>
      <c r="N118" s="5"/>
      <c r="O118" s="5"/>
      <c r="P118" s="10">
        <v>1</v>
      </c>
      <c r="Q118" s="11">
        <v>0</v>
      </c>
      <c r="R118" s="11"/>
      <c r="S118" s="11"/>
      <c r="T118" s="11"/>
      <c r="U118" s="11"/>
      <c r="V118" s="11">
        <f>$T$118+$U$118</f>
        <v>0</v>
      </c>
      <c r="W118" s="5" t="s">
        <v>3</v>
      </c>
      <c r="AE118" s="1">
        <f>([1]工程单价表!$G$236)*0.01</f>
        <v>1.8304</v>
      </c>
    </row>
    <row r="119" s="1" customFormat="1" ht="31" customHeight="1" spans="1:23">
      <c r="A119" s="5" t="s">
        <v>264</v>
      </c>
      <c r="B119" s="5" t="s">
        <v>3</v>
      </c>
      <c r="C119" s="5"/>
      <c r="D119" s="7" t="s">
        <v>265</v>
      </c>
      <c r="E119" s="5"/>
      <c r="F119" s="5"/>
      <c r="G119" s="5"/>
      <c r="H119" s="5"/>
      <c r="I119" s="5"/>
      <c r="J119" s="10" t="s">
        <v>3</v>
      </c>
      <c r="K119" s="5"/>
      <c r="L119" s="5"/>
      <c r="M119" s="5"/>
      <c r="N119" s="5"/>
      <c r="O119" s="5"/>
      <c r="P119" s="10">
        <v>0</v>
      </c>
      <c r="Q119" s="11">
        <v>0</v>
      </c>
      <c r="R119" s="11"/>
      <c r="S119" s="11"/>
      <c r="T119" s="11"/>
      <c r="U119" s="11"/>
      <c r="V119" s="11">
        <f>$T$119+$U$119</f>
        <v>0</v>
      </c>
      <c r="W119" s="5" t="s">
        <v>3</v>
      </c>
    </row>
    <row r="120" s="1" customFormat="1" ht="17" customHeight="1" spans="1:31">
      <c r="A120" s="5" t="s">
        <v>266</v>
      </c>
      <c r="B120" s="5" t="s">
        <v>267</v>
      </c>
      <c r="C120" s="5"/>
      <c r="D120" s="7" t="s">
        <v>50</v>
      </c>
      <c r="E120" s="5"/>
      <c r="F120" s="5"/>
      <c r="G120" s="5"/>
      <c r="H120" s="5"/>
      <c r="I120" s="5"/>
      <c r="J120" s="10" t="s">
        <v>26</v>
      </c>
      <c r="K120" s="5"/>
      <c r="L120" s="5"/>
      <c r="M120" s="5"/>
      <c r="N120" s="5"/>
      <c r="O120" s="5"/>
      <c r="P120" s="10">
        <v>1581.12</v>
      </c>
      <c r="Q120" s="11">
        <v>0</v>
      </c>
      <c r="R120" s="11"/>
      <c r="S120" s="11"/>
      <c r="T120" s="11"/>
      <c r="U120" s="11"/>
      <c r="V120" s="11">
        <f>$T$120+$U$120</f>
        <v>0</v>
      </c>
      <c r="W120" s="5" t="s">
        <v>3</v>
      </c>
      <c r="AE120" s="1">
        <f>([1]工程单价表!$G$208)*0.01</f>
        <v>0.3536</v>
      </c>
    </row>
    <row r="121" s="1" customFormat="1" ht="17" customHeight="1" spans="1:31">
      <c r="A121" s="5" t="s">
        <v>268</v>
      </c>
      <c r="B121" s="5" t="s">
        <v>269</v>
      </c>
      <c r="C121" s="5"/>
      <c r="D121" s="7" t="s">
        <v>53</v>
      </c>
      <c r="E121" s="5"/>
      <c r="F121" s="5"/>
      <c r="G121" s="5"/>
      <c r="H121" s="5"/>
      <c r="I121" s="5"/>
      <c r="J121" s="10" t="s">
        <v>26</v>
      </c>
      <c r="K121" s="5"/>
      <c r="L121" s="5"/>
      <c r="M121" s="5"/>
      <c r="N121" s="5"/>
      <c r="O121" s="5"/>
      <c r="P121" s="10">
        <v>1733.37</v>
      </c>
      <c r="Q121" s="11">
        <v>0</v>
      </c>
      <c r="R121" s="11"/>
      <c r="S121" s="11"/>
      <c r="T121" s="11"/>
      <c r="U121" s="11"/>
      <c r="V121" s="11">
        <f>$T$121+$U$121</f>
        <v>0</v>
      </c>
      <c r="W121" s="5" t="s">
        <v>3</v>
      </c>
      <c r="AE121" s="1">
        <f>([1]工程单价表!$G$236)*0.01</f>
        <v>1.8304</v>
      </c>
    </row>
    <row r="122" s="1" customFormat="1" ht="17" customHeight="1" spans="1:31">
      <c r="A122" s="5" t="s">
        <v>270</v>
      </c>
      <c r="B122" s="5" t="s">
        <v>271</v>
      </c>
      <c r="C122" s="5"/>
      <c r="D122" s="7" t="s">
        <v>56</v>
      </c>
      <c r="E122" s="5"/>
      <c r="F122" s="5"/>
      <c r="G122" s="5"/>
      <c r="H122" s="5"/>
      <c r="I122" s="5"/>
      <c r="J122" s="10" t="s">
        <v>26</v>
      </c>
      <c r="K122" s="5"/>
      <c r="L122" s="5"/>
      <c r="M122" s="5"/>
      <c r="N122" s="5"/>
      <c r="O122" s="5"/>
      <c r="P122" s="10">
        <v>1343.96</v>
      </c>
      <c r="Q122" s="11">
        <v>0</v>
      </c>
      <c r="R122" s="11"/>
      <c r="S122" s="11"/>
      <c r="T122" s="11"/>
      <c r="U122" s="11"/>
      <c r="V122" s="11">
        <f>$T$122+$U$122</f>
        <v>0</v>
      </c>
      <c r="W122" s="5" t="s">
        <v>3</v>
      </c>
      <c r="AE122" s="1">
        <f>([1]工程单价表!$G$264)*0.01</f>
        <v>0.572</v>
      </c>
    </row>
    <row r="123" s="1" customFormat="1" ht="31" customHeight="1" spans="1:31">
      <c r="A123" s="5" t="s">
        <v>272</v>
      </c>
      <c r="B123" s="5" t="s">
        <v>273</v>
      </c>
      <c r="C123" s="5"/>
      <c r="D123" s="7" t="s">
        <v>63</v>
      </c>
      <c r="E123" s="5"/>
      <c r="F123" s="5"/>
      <c r="G123" s="5"/>
      <c r="H123" s="5"/>
      <c r="I123" s="5"/>
      <c r="J123" s="10" t="s">
        <v>26</v>
      </c>
      <c r="K123" s="5"/>
      <c r="L123" s="5"/>
      <c r="M123" s="5"/>
      <c r="N123" s="5"/>
      <c r="O123" s="5"/>
      <c r="P123" s="10">
        <v>74.25</v>
      </c>
      <c r="Q123" s="11">
        <v>0</v>
      </c>
      <c r="R123" s="11"/>
      <c r="S123" s="11"/>
      <c r="T123" s="11"/>
      <c r="U123" s="11"/>
      <c r="V123" s="11">
        <f>$T$123+$U$123</f>
        <v>0</v>
      </c>
      <c r="W123" s="5" t="s">
        <v>3</v>
      </c>
      <c r="AE123" s="1">
        <f>([1]工程单价表!$G$292)*0.01</f>
        <v>36.3703</v>
      </c>
    </row>
    <row r="124" s="1" customFormat="1" ht="31" customHeight="1" spans="1:31">
      <c r="A124" s="5" t="s">
        <v>274</v>
      </c>
      <c r="B124" s="5" t="s">
        <v>275</v>
      </c>
      <c r="C124" s="5"/>
      <c r="D124" s="7" t="s">
        <v>66</v>
      </c>
      <c r="E124" s="5"/>
      <c r="F124" s="5"/>
      <c r="G124" s="5"/>
      <c r="H124" s="5"/>
      <c r="I124" s="5"/>
      <c r="J124" s="10" t="s">
        <v>26</v>
      </c>
      <c r="K124" s="5"/>
      <c r="L124" s="5"/>
      <c r="M124" s="5"/>
      <c r="N124" s="5"/>
      <c r="O124" s="5"/>
      <c r="P124" s="10">
        <v>148.5</v>
      </c>
      <c r="Q124" s="11">
        <v>0</v>
      </c>
      <c r="R124" s="11"/>
      <c r="S124" s="11"/>
      <c r="T124" s="11"/>
      <c r="U124" s="11"/>
      <c r="V124" s="11">
        <f>$T$124+$U$124</f>
        <v>0</v>
      </c>
      <c r="W124" s="5" t="s">
        <v>3</v>
      </c>
      <c r="AE124" s="1">
        <f>([1]工程单价表!$G$320)*0.01</f>
        <v>36.3703</v>
      </c>
    </row>
    <row r="125" s="1" customFormat="1" ht="31" customHeight="1" spans="1:31">
      <c r="A125" s="5" t="s">
        <v>276</v>
      </c>
      <c r="B125" s="5" t="s">
        <v>277</v>
      </c>
      <c r="C125" s="5"/>
      <c r="D125" s="7" t="s">
        <v>69</v>
      </c>
      <c r="E125" s="5"/>
      <c r="F125" s="5"/>
      <c r="G125" s="5"/>
      <c r="H125" s="5"/>
      <c r="I125" s="5"/>
      <c r="J125" s="10" t="s">
        <v>26</v>
      </c>
      <c r="K125" s="5"/>
      <c r="L125" s="5"/>
      <c r="M125" s="5"/>
      <c r="N125" s="5"/>
      <c r="O125" s="5"/>
      <c r="P125" s="10">
        <v>119.25</v>
      </c>
      <c r="Q125" s="11">
        <v>0</v>
      </c>
      <c r="R125" s="11"/>
      <c r="S125" s="11"/>
      <c r="T125" s="11"/>
      <c r="U125" s="11"/>
      <c r="V125" s="11">
        <f>$T$125+$U$125</f>
        <v>0</v>
      </c>
      <c r="W125" s="5" t="s">
        <v>3</v>
      </c>
      <c r="AE125" s="1">
        <f>([1]工程单价表!$G$348)*0.01</f>
        <v>36.3703</v>
      </c>
    </row>
    <row r="126" s="1" customFormat="1" ht="31" customHeight="1" spans="1:31">
      <c r="A126" s="5" t="s">
        <v>278</v>
      </c>
      <c r="B126" s="5" t="s">
        <v>279</v>
      </c>
      <c r="C126" s="5"/>
      <c r="D126" s="7" t="s">
        <v>280</v>
      </c>
      <c r="E126" s="5"/>
      <c r="F126" s="5"/>
      <c r="G126" s="5"/>
      <c r="H126" s="5"/>
      <c r="I126" s="5"/>
      <c r="J126" s="10" t="s">
        <v>26</v>
      </c>
      <c r="K126" s="5"/>
      <c r="L126" s="5"/>
      <c r="M126" s="5"/>
      <c r="N126" s="5"/>
      <c r="O126" s="5"/>
      <c r="P126" s="10">
        <v>207</v>
      </c>
      <c r="Q126" s="11">
        <v>0</v>
      </c>
      <c r="R126" s="11"/>
      <c r="S126" s="11"/>
      <c r="T126" s="11"/>
      <c r="U126" s="11"/>
      <c r="V126" s="11">
        <f>$T$126+$U$126</f>
        <v>0</v>
      </c>
      <c r="W126" s="5" t="s">
        <v>3</v>
      </c>
      <c r="AE126" s="1">
        <f>([1]工程单价表!$G$974)*0.01</f>
        <v>36.3703</v>
      </c>
    </row>
    <row r="127" s="1" customFormat="1" ht="31" customHeight="1" spans="1:31">
      <c r="A127" s="5" t="s">
        <v>281</v>
      </c>
      <c r="B127" s="5" t="s">
        <v>282</v>
      </c>
      <c r="C127" s="5"/>
      <c r="D127" s="7" t="s">
        <v>283</v>
      </c>
      <c r="E127" s="5"/>
      <c r="F127" s="5"/>
      <c r="G127" s="5"/>
      <c r="H127" s="5"/>
      <c r="I127" s="5"/>
      <c r="J127" s="10" t="s">
        <v>26</v>
      </c>
      <c r="K127" s="5"/>
      <c r="L127" s="5"/>
      <c r="M127" s="5"/>
      <c r="N127" s="5"/>
      <c r="O127" s="5"/>
      <c r="P127" s="10">
        <v>318</v>
      </c>
      <c r="Q127" s="11">
        <v>0</v>
      </c>
      <c r="R127" s="11"/>
      <c r="S127" s="11"/>
      <c r="T127" s="11"/>
      <c r="U127" s="11"/>
      <c r="V127" s="11">
        <f>$T$127+$U$127</f>
        <v>0</v>
      </c>
      <c r="W127" s="5" t="s">
        <v>3</v>
      </c>
      <c r="AE127" s="1">
        <f>([1]工程单价表!$G$376)*0.01</f>
        <v>36.3703</v>
      </c>
    </row>
    <row r="128" s="1" customFormat="1" ht="17" customHeight="1" spans="1:31">
      <c r="A128" s="5" t="s">
        <v>284</v>
      </c>
      <c r="B128" s="5" t="s">
        <v>285</v>
      </c>
      <c r="C128" s="5"/>
      <c r="D128" s="7" t="s">
        <v>45</v>
      </c>
      <c r="E128" s="5"/>
      <c r="F128" s="5"/>
      <c r="G128" s="5"/>
      <c r="H128" s="5"/>
      <c r="I128" s="5"/>
      <c r="J128" s="10" t="s">
        <v>42</v>
      </c>
      <c r="K128" s="5"/>
      <c r="L128" s="5"/>
      <c r="M128" s="5"/>
      <c r="N128" s="5"/>
      <c r="O128" s="5"/>
      <c r="P128" s="10">
        <v>1554.9</v>
      </c>
      <c r="Q128" s="11">
        <v>0</v>
      </c>
      <c r="R128" s="11"/>
      <c r="S128" s="11"/>
      <c r="T128" s="11"/>
      <c r="U128" s="11"/>
      <c r="V128" s="11">
        <f>$T$128+$U$128</f>
        <v>0</v>
      </c>
      <c r="W128" s="5" t="s">
        <v>3</v>
      </c>
      <c r="AE128" s="1">
        <f>([1]工程单价表!$G$180)*0.01</f>
        <v>0.99111</v>
      </c>
    </row>
    <row r="129" s="1" customFormat="1" ht="17" customHeight="1" spans="1:23">
      <c r="A129" s="5" t="s">
        <v>286</v>
      </c>
      <c r="B129" s="5" t="s">
        <v>3</v>
      </c>
      <c r="C129" s="5"/>
      <c r="D129" s="7" t="s">
        <v>287</v>
      </c>
      <c r="E129" s="5"/>
      <c r="F129" s="5"/>
      <c r="G129" s="5"/>
      <c r="H129" s="5"/>
      <c r="I129" s="5"/>
      <c r="J129" s="10" t="s">
        <v>3</v>
      </c>
      <c r="K129" s="5"/>
      <c r="L129" s="5"/>
      <c r="M129" s="5"/>
      <c r="N129" s="5"/>
      <c r="O129" s="5"/>
      <c r="P129" s="10">
        <v>0</v>
      </c>
      <c r="Q129" s="11">
        <v>0</v>
      </c>
      <c r="R129" s="11"/>
      <c r="S129" s="11"/>
      <c r="T129" s="11"/>
      <c r="U129" s="11"/>
      <c r="V129" s="11">
        <f>$T$129+$U$129</f>
        <v>0</v>
      </c>
      <c r="W129" s="5" t="s">
        <v>3</v>
      </c>
    </row>
    <row r="130" s="1" customFormat="1" ht="17" customHeight="1" spans="1:23">
      <c r="A130" s="5" t="s">
        <v>288</v>
      </c>
      <c r="B130" s="5" t="s">
        <v>3</v>
      </c>
      <c r="C130" s="5"/>
      <c r="D130" s="7" t="s">
        <v>289</v>
      </c>
      <c r="E130" s="5"/>
      <c r="F130" s="5"/>
      <c r="G130" s="5"/>
      <c r="H130" s="5"/>
      <c r="I130" s="5"/>
      <c r="J130" s="10" t="s">
        <v>3</v>
      </c>
      <c r="K130" s="5"/>
      <c r="L130" s="5"/>
      <c r="M130" s="5"/>
      <c r="N130" s="5"/>
      <c r="O130" s="5"/>
      <c r="P130" s="10">
        <v>0</v>
      </c>
      <c r="Q130" s="11">
        <v>0</v>
      </c>
      <c r="R130" s="11"/>
      <c r="S130" s="11"/>
      <c r="T130" s="11"/>
      <c r="U130" s="11"/>
      <c r="V130" s="11">
        <f>$T$130+$U$130</f>
        <v>0</v>
      </c>
      <c r="W130" s="5" t="s">
        <v>3</v>
      </c>
    </row>
    <row r="131" s="1" customFormat="1" ht="31" customHeight="1" spans="1:23">
      <c r="A131" s="5" t="s">
        <v>290</v>
      </c>
      <c r="B131" s="5" t="s">
        <v>3</v>
      </c>
      <c r="C131" s="5"/>
      <c r="D131" s="7" t="s">
        <v>99</v>
      </c>
      <c r="E131" s="5"/>
      <c r="F131" s="5"/>
      <c r="G131" s="5"/>
      <c r="H131" s="5"/>
      <c r="I131" s="5"/>
      <c r="J131" s="10" t="s">
        <v>3</v>
      </c>
      <c r="K131" s="5"/>
      <c r="L131" s="5"/>
      <c r="M131" s="5"/>
      <c r="N131" s="5"/>
      <c r="O131" s="5"/>
      <c r="P131" s="10">
        <v>0</v>
      </c>
      <c r="Q131" s="11">
        <v>0</v>
      </c>
      <c r="R131" s="11"/>
      <c r="S131" s="11"/>
      <c r="T131" s="11"/>
      <c r="U131" s="11"/>
      <c r="V131" s="11">
        <f>$T$131+$U$131</f>
        <v>0</v>
      </c>
      <c r="W131" s="5" t="s">
        <v>3</v>
      </c>
    </row>
    <row r="132" s="1" customFormat="1" ht="17" customHeight="1" spans="1:31">
      <c r="A132" s="5" t="s">
        <v>291</v>
      </c>
      <c r="B132" s="5" t="s">
        <v>292</v>
      </c>
      <c r="C132" s="5"/>
      <c r="D132" s="7" t="s">
        <v>293</v>
      </c>
      <c r="E132" s="5"/>
      <c r="F132" s="5"/>
      <c r="G132" s="5"/>
      <c r="H132" s="5"/>
      <c r="I132" s="5"/>
      <c r="J132" s="10" t="s">
        <v>26</v>
      </c>
      <c r="K132" s="5"/>
      <c r="L132" s="5"/>
      <c r="M132" s="5"/>
      <c r="N132" s="5"/>
      <c r="O132" s="5"/>
      <c r="P132" s="10">
        <v>375</v>
      </c>
      <c r="Q132" s="11">
        <v>0</v>
      </c>
      <c r="R132" s="11"/>
      <c r="S132" s="11"/>
      <c r="T132" s="11"/>
      <c r="U132" s="11"/>
      <c r="V132" s="11">
        <f>$T$132+$U$132</f>
        <v>0</v>
      </c>
      <c r="W132" s="5" t="s">
        <v>3</v>
      </c>
      <c r="AE132" s="1">
        <f>([1]工程单价表!$G$236)*0.01</f>
        <v>1.8304</v>
      </c>
    </row>
    <row r="133" s="1" customFormat="1" ht="17" customHeight="1" spans="1:31">
      <c r="A133" s="5" t="s">
        <v>294</v>
      </c>
      <c r="B133" s="5" t="s">
        <v>295</v>
      </c>
      <c r="C133" s="5"/>
      <c r="D133" s="7" t="s">
        <v>296</v>
      </c>
      <c r="E133" s="5"/>
      <c r="F133" s="5"/>
      <c r="G133" s="5"/>
      <c r="H133" s="5"/>
      <c r="I133" s="5"/>
      <c r="J133" s="10" t="s">
        <v>26</v>
      </c>
      <c r="K133" s="5"/>
      <c r="L133" s="5"/>
      <c r="M133" s="5"/>
      <c r="N133" s="5"/>
      <c r="O133" s="5"/>
      <c r="P133" s="10">
        <v>375</v>
      </c>
      <c r="Q133" s="11">
        <v>0</v>
      </c>
      <c r="R133" s="11"/>
      <c r="S133" s="11"/>
      <c r="T133" s="11"/>
      <c r="U133" s="11"/>
      <c r="V133" s="11">
        <f>$T$133+$U$133</f>
        <v>0</v>
      </c>
      <c r="W133" s="5" t="s">
        <v>3</v>
      </c>
      <c r="AE133" s="1">
        <f>([1]工程单价表!$G$9)*0.01</f>
        <v>0.572</v>
      </c>
    </row>
    <row r="134" s="1" customFormat="1" ht="31" customHeight="1" spans="1:23">
      <c r="A134" s="5" t="s">
        <v>297</v>
      </c>
      <c r="B134" s="5" t="s">
        <v>3</v>
      </c>
      <c r="C134" s="5"/>
      <c r="D134" s="7" t="s">
        <v>128</v>
      </c>
      <c r="E134" s="5"/>
      <c r="F134" s="5"/>
      <c r="G134" s="5"/>
      <c r="H134" s="5"/>
      <c r="I134" s="5"/>
      <c r="J134" s="10" t="s">
        <v>3</v>
      </c>
      <c r="K134" s="5"/>
      <c r="L134" s="5"/>
      <c r="M134" s="5"/>
      <c r="N134" s="5"/>
      <c r="O134" s="5"/>
      <c r="P134" s="10">
        <v>0</v>
      </c>
      <c r="Q134" s="11">
        <v>0</v>
      </c>
      <c r="R134" s="11"/>
      <c r="S134" s="11"/>
      <c r="T134" s="11"/>
      <c r="U134" s="11"/>
      <c r="V134" s="11">
        <f>$T$134+$U$134</f>
        <v>0</v>
      </c>
      <c r="W134" s="5" t="s">
        <v>3</v>
      </c>
    </row>
    <row r="135" s="1" customFormat="1" ht="110" customHeight="1" spans="1:23">
      <c r="A135" s="8" t="s">
        <v>83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="1" customFormat="1" ht="14" customHeight="1" spans="1:23">
      <c r="A136" s="5" t="s">
        <v>11</v>
      </c>
      <c r="B136" s="5" t="s">
        <v>12</v>
      </c>
      <c r="C136" s="5"/>
      <c r="D136" s="5" t="s">
        <v>13</v>
      </c>
      <c r="E136" s="5"/>
      <c r="F136" s="5"/>
      <c r="G136" s="5"/>
      <c r="H136" s="5"/>
      <c r="I136" s="5"/>
      <c r="J136" s="5" t="s">
        <v>14</v>
      </c>
      <c r="K136" s="5"/>
      <c r="L136" s="5"/>
      <c r="M136" s="5"/>
      <c r="N136" s="5"/>
      <c r="O136" s="5"/>
      <c r="P136" s="5" t="s">
        <v>15</v>
      </c>
      <c r="Q136" s="5"/>
      <c r="R136" s="5" t="s">
        <v>16</v>
      </c>
      <c r="S136" s="5"/>
      <c r="T136" s="5"/>
      <c r="U136" s="5" t="s">
        <v>17</v>
      </c>
      <c r="V136" s="5"/>
      <c r="W136" s="5" t="s">
        <v>18</v>
      </c>
    </row>
    <row r="137" s="1" customFormat="1" ht="14" customHeight="1" spans="1:2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="1" customFormat="1" ht="17" customHeight="1" spans="1:31">
      <c r="A138" s="5" t="s">
        <v>298</v>
      </c>
      <c r="B138" s="5" t="s">
        <v>299</v>
      </c>
      <c r="C138" s="5"/>
      <c r="D138" s="7" t="s">
        <v>293</v>
      </c>
      <c r="E138" s="5"/>
      <c r="F138" s="5"/>
      <c r="G138" s="5"/>
      <c r="H138" s="5"/>
      <c r="I138" s="5"/>
      <c r="J138" s="10" t="s">
        <v>26</v>
      </c>
      <c r="K138" s="5"/>
      <c r="L138" s="5"/>
      <c r="M138" s="5"/>
      <c r="N138" s="5"/>
      <c r="O138" s="5"/>
      <c r="P138" s="10">
        <v>250</v>
      </c>
      <c r="Q138" s="11">
        <v>0</v>
      </c>
      <c r="R138" s="11"/>
      <c r="S138" s="11"/>
      <c r="T138" s="11"/>
      <c r="U138" s="11"/>
      <c r="V138" s="11">
        <f>$T$138+$U$138</f>
        <v>0</v>
      </c>
      <c r="W138" s="5" t="s">
        <v>3</v>
      </c>
      <c r="AE138" s="1">
        <f>([1]工程单价表!$G$236)*0.01</f>
        <v>1.8304</v>
      </c>
    </row>
    <row r="139" s="1" customFormat="1" ht="17" customHeight="1" spans="1:31">
      <c r="A139" s="5" t="s">
        <v>300</v>
      </c>
      <c r="B139" s="5" t="s">
        <v>301</v>
      </c>
      <c r="C139" s="5"/>
      <c r="D139" s="7" t="s">
        <v>296</v>
      </c>
      <c r="E139" s="5"/>
      <c r="F139" s="5"/>
      <c r="G139" s="5"/>
      <c r="H139" s="5"/>
      <c r="I139" s="5"/>
      <c r="J139" s="10" t="s">
        <v>26</v>
      </c>
      <c r="K139" s="5"/>
      <c r="L139" s="5"/>
      <c r="M139" s="5"/>
      <c r="N139" s="5"/>
      <c r="O139" s="5"/>
      <c r="P139" s="10">
        <v>250</v>
      </c>
      <c r="Q139" s="11">
        <v>0</v>
      </c>
      <c r="R139" s="11"/>
      <c r="S139" s="11"/>
      <c r="T139" s="11"/>
      <c r="U139" s="11"/>
      <c r="V139" s="11">
        <f>$T$139+$U$139</f>
        <v>0</v>
      </c>
      <c r="W139" s="5" t="s">
        <v>3</v>
      </c>
      <c r="AE139" s="1">
        <f>([1]工程单价表!$G$9)*0.01</f>
        <v>0.572</v>
      </c>
    </row>
    <row r="140" s="1" customFormat="1" ht="31" customHeight="1" spans="1:23">
      <c r="A140" s="5" t="s">
        <v>302</v>
      </c>
      <c r="B140" s="5" t="s">
        <v>3</v>
      </c>
      <c r="C140" s="5"/>
      <c r="D140" s="7" t="s">
        <v>164</v>
      </c>
      <c r="E140" s="5"/>
      <c r="F140" s="5"/>
      <c r="G140" s="5"/>
      <c r="H140" s="5"/>
      <c r="I140" s="5"/>
      <c r="J140" s="10" t="s">
        <v>3</v>
      </c>
      <c r="K140" s="5"/>
      <c r="L140" s="5"/>
      <c r="M140" s="5"/>
      <c r="N140" s="5"/>
      <c r="O140" s="5"/>
      <c r="P140" s="10">
        <v>0</v>
      </c>
      <c r="Q140" s="11">
        <v>0</v>
      </c>
      <c r="R140" s="11"/>
      <c r="S140" s="11"/>
      <c r="T140" s="11"/>
      <c r="U140" s="11"/>
      <c r="V140" s="11">
        <f>$T$140+$U$140</f>
        <v>0</v>
      </c>
      <c r="W140" s="5" t="s">
        <v>3</v>
      </c>
    </row>
    <row r="141" s="1" customFormat="1" ht="17" customHeight="1" spans="1:31">
      <c r="A141" s="5" t="s">
        <v>303</v>
      </c>
      <c r="B141" s="5" t="s">
        <v>304</v>
      </c>
      <c r="C141" s="5"/>
      <c r="D141" s="7" t="s">
        <v>293</v>
      </c>
      <c r="E141" s="5"/>
      <c r="F141" s="5"/>
      <c r="G141" s="5"/>
      <c r="H141" s="5"/>
      <c r="I141" s="5"/>
      <c r="J141" s="10" t="s">
        <v>26</v>
      </c>
      <c r="K141" s="5"/>
      <c r="L141" s="5"/>
      <c r="M141" s="5"/>
      <c r="N141" s="5"/>
      <c r="O141" s="5"/>
      <c r="P141" s="10">
        <v>575</v>
      </c>
      <c r="Q141" s="11">
        <v>0</v>
      </c>
      <c r="R141" s="11"/>
      <c r="S141" s="11"/>
      <c r="T141" s="11"/>
      <c r="U141" s="11"/>
      <c r="V141" s="11">
        <f>$T$141+$U$141</f>
        <v>0</v>
      </c>
      <c r="W141" s="5" t="s">
        <v>3</v>
      </c>
      <c r="AE141" s="1">
        <f>([1]工程单价表!$G$236)*0.01</f>
        <v>1.8304</v>
      </c>
    </row>
    <row r="142" s="1" customFormat="1" ht="17" customHeight="1" spans="1:31">
      <c r="A142" s="5" t="s">
        <v>305</v>
      </c>
      <c r="B142" s="5" t="s">
        <v>306</v>
      </c>
      <c r="C142" s="5"/>
      <c r="D142" s="7" t="s">
        <v>296</v>
      </c>
      <c r="E142" s="5"/>
      <c r="F142" s="5"/>
      <c r="G142" s="5"/>
      <c r="H142" s="5"/>
      <c r="I142" s="5"/>
      <c r="J142" s="10" t="s">
        <v>26</v>
      </c>
      <c r="K142" s="5"/>
      <c r="L142" s="5"/>
      <c r="M142" s="5"/>
      <c r="N142" s="5"/>
      <c r="O142" s="5"/>
      <c r="P142" s="10">
        <v>575</v>
      </c>
      <c r="Q142" s="11">
        <v>0</v>
      </c>
      <c r="R142" s="11"/>
      <c r="S142" s="11"/>
      <c r="T142" s="11"/>
      <c r="U142" s="11"/>
      <c r="V142" s="11">
        <f>$T$142+$U$142</f>
        <v>0</v>
      </c>
      <c r="W142" s="5" t="s">
        <v>3</v>
      </c>
      <c r="AE142" s="1">
        <f>([1]工程单价表!$G$9)*0.01</f>
        <v>0.572</v>
      </c>
    </row>
    <row r="143" s="1" customFormat="1" ht="31" customHeight="1" spans="1:23">
      <c r="A143" s="5" t="s">
        <v>307</v>
      </c>
      <c r="B143" s="5" t="s">
        <v>3</v>
      </c>
      <c r="C143" s="5"/>
      <c r="D143" s="7" t="s">
        <v>185</v>
      </c>
      <c r="E143" s="5"/>
      <c r="F143" s="5"/>
      <c r="G143" s="5"/>
      <c r="H143" s="5"/>
      <c r="I143" s="5"/>
      <c r="J143" s="10" t="s">
        <v>3</v>
      </c>
      <c r="K143" s="5"/>
      <c r="L143" s="5"/>
      <c r="M143" s="5"/>
      <c r="N143" s="5"/>
      <c r="O143" s="5"/>
      <c r="P143" s="10">
        <v>0</v>
      </c>
      <c r="Q143" s="11">
        <v>0</v>
      </c>
      <c r="R143" s="11"/>
      <c r="S143" s="11"/>
      <c r="T143" s="11"/>
      <c r="U143" s="11"/>
      <c r="V143" s="11">
        <f>$T$143+$U$143</f>
        <v>0</v>
      </c>
      <c r="W143" s="5" t="s">
        <v>3</v>
      </c>
    </row>
    <row r="144" s="1" customFormat="1" ht="17" customHeight="1" spans="1:31">
      <c r="A144" s="5" t="s">
        <v>308</v>
      </c>
      <c r="B144" s="5" t="s">
        <v>309</v>
      </c>
      <c r="C144" s="5"/>
      <c r="D144" s="7" t="s">
        <v>293</v>
      </c>
      <c r="E144" s="5"/>
      <c r="F144" s="5"/>
      <c r="G144" s="5"/>
      <c r="H144" s="5"/>
      <c r="I144" s="5"/>
      <c r="J144" s="10" t="s">
        <v>26</v>
      </c>
      <c r="K144" s="5"/>
      <c r="L144" s="5"/>
      <c r="M144" s="5"/>
      <c r="N144" s="5"/>
      <c r="O144" s="5"/>
      <c r="P144" s="10">
        <v>2217.5</v>
      </c>
      <c r="Q144" s="11">
        <v>0</v>
      </c>
      <c r="R144" s="11"/>
      <c r="S144" s="11"/>
      <c r="T144" s="11"/>
      <c r="U144" s="11"/>
      <c r="V144" s="11">
        <f>$T$144+$U$144</f>
        <v>0</v>
      </c>
      <c r="W144" s="5" t="s">
        <v>3</v>
      </c>
      <c r="AE144" s="1">
        <f>([1]工程单价表!$G$236)*0.01</f>
        <v>1.8304</v>
      </c>
    </row>
    <row r="145" s="1" customFormat="1" ht="17" customHeight="1" spans="1:31">
      <c r="A145" s="5" t="s">
        <v>310</v>
      </c>
      <c r="B145" s="5" t="s">
        <v>311</v>
      </c>
      <c r="C145" s="5"/>
      <c r="D145" s="7" t="s">
        <v>296</v>
      </c>
      <c r="E145" s="5"/>
      <c r="F145" s="5"/>
      <c r="G145" s="5"/>
      <c r="H145" s="5"/>
      <c r="I145" s="5"/>
      <c r="J145" s="10" t="s">
        <v>26</v>
      </c>
      <c r="K145" s="5"/>
      <c r="L145" s="5"/>
      <c r="M145" s="5"/>
      <c r="N145" s="5"/>
      <c r="O145" s="5"/>
      <c r="P145" s="10">
        <v>2217.5</v>
      </c>
      <c r="Q145" s="11">
        <v>0</v>
      </c>
      <c r="R145" s="11"/>
      <c r="S145" s="11"/>
      <c r="T145" s="11"/>
      <c r="U145" s="11"/>
      <c r="V145" s="11">
        <f>$T$145+$U$145</f>
        <v>0</v>
      </c>
      <c r="W145" s="5" t="s">
        <v>3</v>
      </c>
      <c r="AE145" s="1">
        <f>([1]工程单价表!$G$9)*0.01</f>
        <v>0.572</v>
      </c>
    </row>
    <row r="146" s="1" customFormat="1" ht="31" customHeight="1" spans="1:31">
      <c r="A146" s="5" t="s">
        <v>312</v>
      </c>
      <c r="B146" s="5" t="s">
        <v>313</v>
      </c>
      <c r="C146" s="5"/>
      <c r="D146" s="7" t="s">
        <v>314</v>
      </c>
      <c r="E146" s="5"/>
      <c r="F146" s="5"/>
      <c r="G146" s="5"/>
      <c r="H146" s="5"/>
      <c r="I146" s="5"/>
      <c r="J146" s="10" t="s">
        <v>225</v>
      </c>
      <c r="K146" s="5"/>
      <c r="L146" s="5"/>
      <c r="M146" s="5"/>
      <c r="N146" s="5"/>
      <c r="O146" s="5"/>
      <c r="P146" s="10">
        <v>55</v>
      </c>
      <c r="Q146" s="11">
        <v>0</v>
      </c>
      <c r="R146" s="11"/>
      <c r="S146" s="11"/>
      <c r="T146" s="11"/>
      <c r="U146" s="11"/>
      <c r="V146" s="11">
        <f>$T$146+$U$146</f>
        <v>0</v>
      </c>
      <c r="W146" s="5" t="s">
        <v>3</v>
      </c>
      <c r="AE146" s="1">
        <f>([1]工程单价表!$G$779)*0.001</f>
        <v>47.46458</v>
      </c>
    </row>
    <row r="147" s="1" customFormat="1" ht="17" customHeight="1" spans="1:23">
      <c r="A147" s="5" t="s">
        <v>315</v>
      </c>
      <c r="B147" s="5" t="s">
        <v>3</v>
      </c>
      <c r="C147" s="5"/>
      <c r="D147" s="7" t="s">
        <v>316</v>
      </c>
      <c r="E147" s="5"/>
      <c r="F147" s="5"/>
      <c r="G147" s="5"/>
      <c r="H147" s="5"/>
      <c r="I147" s="5"/>
      <c r="J147" s="10" t="s">
        <v>3</v>
      </c>
      <c r="K147" s="5"/>
      <c r="L147" s="5"/>
      <c r="M147" s="5"/>
      <c r="N147" s="5"/>
      <c r="O147" s="5"/>
      <c r="P147" s="10">
        <v>0</v>
      </c>
      <c r="Q147" s="11">
        <v>0</v>
      </c>
      <c r="R147" s="11"/>
      <c r="S147" s="11"/>
      <c r="T147" s="11"/>
      <c r="U147" s="11"/>
      <c r="V147" s="11">
        <f>$T$147+$U$147</f>
        <v>0</v>
      </c>
      <c r="W147" s="5" t="s">
        <v>3</v>
      </c>
    </row>
    <row r="148" s="1" customFormat="1" ht="17" customHeight="1" spans="1:23">
      <c r="A148" s="5" t="s">
        <v>317</v>
      </c>
      <c r="B148" s="5" t="s">
        <v>318</v>
      </c>
      <c r="C148" s="5"/>
      <c r="D148" s="7" t="s">
        <v>319</v>
      </c>
      <c r="E148" s="5"/>
      <c r="F148" s="5"/>
      <c r="G148" s="5"/>
      <c r="H148" s="5"/>
      <c r="I148" s="5"/>
      <c r="J148" s="10" t="s">
        <v>320</v>
      </c>
      <c r="K148" s="5"/>
      <c r="L148" s="5"/>
      <c r="M148" s="5"/>
      <c r="N148" s="5"/>
      <c r="O148" s="5"/>
      <c r="P148" s="10">
        <v>1.296</v>
      </c>
      <c r="Q148" s="11">
        <v>0</v>
      </c>
      <c r="R148" s="11"/>
      <c r="S148" s="11"/>
      <c r="T148" s="11"/>
      <c r="U148" s="11"/>
      <c r="V148" s="11">
        <f>$T$148+$U$148</f>
        <v>0</v>
      </c>
      <c r="W148" s="5" t="s">
        <v>3</v>
      </c>
    </row>
    <row r="149" s="1" customFormat="1" ht="17" customHeight="1" spans="1:23">
      <c r="A149" s="5" t="s">
        <v>321</v>
      </c>
      <c r="B149" s="5" t="s">
        <v>3</v>
      </c>
      <c r="C149" s="5"/>
      <c r="D149" s="7" t="s">
        <v>322</v>
      </c>
      <c r="E149" s="5"/>
      <c r="F149" s="5"/>
      <c r="G149" s="5"/>
      <c r="H149" s="5"/>
      <c r="I149" s="5"/>
      <c r="J149" s="10" t="s">
        <v>3</v>
      </c>
      <c r="K149" s="5"/>
      <c r="L149" s="5"/>
      <c r="M149" s="5"/>
      <c r="N149" s="5"/>
      <c r="O149" s="5"/>
      <c r="P149" s="10">
        <v>0</v>
      </c>
      <c r="Q149" s="11">
        <v>0</v>
      </c>
      <c r="R149" s="11"/>
      <c r="S149" s="11"/>
      <c r="T149" s="11"/>
      <c r="U149" s="11"/>
      <c r="V149" s="11">
        <f>$T$149+$U$149</f>
        <v>0</v>
      </c>
      <c r="W149" s="5" t="s">
        <v>3</v>
      </c>
    </row>
    <row r="150" s="1" customFormat="1" ht="17" customHeight="1" spans="1:23">
      <c r="A150" s="5" t="s">
        <v>323</v>
      </c>
      <c r="B150" s="5" t="s">
        <v>324</v>
      </c>
      <c r="C150" s="5"/>
      <c r="D150" s="7" t="s">
        <v>325</v>
      </c>
      <c r="E150" s="5"/>
      <c r="F150" s="5"/>
      <c r="G150" s="5"/>
      <c r="H150" s="5"/>
      <c r="I150" s="5"/>
      <c r="J150" s="10" t="s">
        <v>8</v>
      </c>
      <c r="K150" s="5"/>
      <c r="L150" s="5"/>
      <c r="M150" s="5"/>
      <c r="N150" s="5"/>
      <c r="O150" s="5"/>
      <c r="P150" s="10">
        <v>2.525</v>
      </c>
      <c r="Q150" s="11">
        <v>0</v>
      </c>
      <c r="R150" s="11"/>
      <c r="S150" s="11"/>
      <c r="T150" s="11"/>
      <c r="U150" s="11"/>
      <c r="V150" s="11">
        <f>$T$150+$U$150</f>
        <v>0</v>
      </c>
      <c r="W150" s="5" t="s">
        <v>3</v>
      </c>
    </row>
    <row r="151" s="1" customFormat="1" ht="17" customHeight="1" spans="1:23">
      <c r="A151" s="5" t="s">
        <v>326</v>
      </c>
      <c r="B151" s="5" t="s">
        <v>3</v>
      </c>
      <c r="C151" s="5"/>
      <c r="D151" s="7" t="s">
        <v>327</v>
      </c>
      <c r="E151" s="5"/>
      <c r="F151" s="5"/>
      <c r="G151" s="5"/>
      <c r="H151" s="5"/>
      <c r="I151" s="5"/>
      <c r="J151" s="10" t="s">
        <v>3</v>
      </c>
      <c r="K151" s="5"/>
      <c r="L151" s="5"/>
      <c r="M151" s="5"/>
      <c r="N151" s="5"/>
      <c r="O151" s="5"/>
      <c r="P151" s="10">
        <v>0</v>
      </c>
      <c r="Q151" s="11">
        <v>0</v>
      </c>
      <c r="R151" s="11"/>
      <c r="S151" s="11"/>
      <c r="T151" s="11"/>
      <c r="U151" s="11"/>
      <c r="V151" s="11">
        <f>$T$151+$U$151</f>
        <v>0</v>
      </c>
      <c r="W151" s="5" t="s">
        <v>3</v>
      </c>
    </row>
    <row r="152" s="1" customFormat="1" ht="17" customHeight="1" spans="1:23">
      <c r="A152" s="5" t="s">
        <v>328</v>
      </c>
      <c r="B152" s="5" t="s">
        <v>329</v>
      </c>
      <c r="C152" s="5"/>
      <c r="D152" s="7" t="s">
        <v>330</v>
      </c>
      <c r="E152" s="5"/>
      <c r="F152" s="5"/>
      <c r="G152" s="5"/>
      <c r="H152" s="5"/>
      <c r="I152" s="5"/>
      <c r="J152" s="10" t="s">
        <v>42</v>
      </c>
      <c r="K152" s="5"/>
      <c r="L152" s="5"/>
      <c r="M152" s="5"/>
      <c r="N152" s="5"/>
      <c r="O152" s="5"/>
      <c r="P152" s="10">
        <v>100</v>
      </c>
      <c r="Q152" s="11">
        <v>0</v>
      </c>
      <c r="R152" s="11"/>
      <c r="S152" s="11"/>
      <c r="T152" s="11"/>
      <c r="U152" s="11"/>
      <c r="V152" s="11">
        <f>$T$152+$U$152</f>
        <v>0</v>
      </c>
      <c r="W152" s="5" t="s">
        <v>3</v>
      </c>
    </row>
    <row r="153" s="1" customFormat="1" ht="17" customHeight="1" spans="1:23">
      <c r="A153" s="5" t="s">
        <v>331</v>
      </c>
      <c r="B153" s="5" t="s">
        <v>332</v>
      </c>
      <c r="C153" s="5"/>
      <c r="D153" s="7" t="s">
        <v>333</v>
      </c>
      <c r="E153" s="5"/>
      <c r="F153" s="5"/>
      <c r="G153" s="5"/>
      <c r="H153" s="5"/>
      <c r="I153" s="5"/>
      <c r="J153" s="10" t="s">
        <v>8</v>
      </c>
      <c r="K153" s="5"/>
      <c r="L153" s="5"/>
      <c r="M153" s="5"/>
      <c r="N153" s="5"/>
      <c r="O153" s="5"/>
      <c r="P153" s="10">
        <v>1.5</v>
      </c>
      <c r="Q153" s="11">
        <v>0</v>
      </c>
      <c r="R153" s="11"/>
      <c r="S153" s="11"/>
      <c r="T153" s="11"/>
      <c r="U153" s="11"/>
      <c r="V153" s="11">
        <f>$T$153+$U$153</f>
        <v>0</v>
      </c>
      <c r="W153" s="5" t="s">
        <v>3</v>
      </c>
    </row>
    <row r="154" s="1" customFormat="1" ht="17" customHeight="1" spans="1:23">
      <c r="A154" s="5" t="s">
        <v>334</v>
      </c>
      <c r="B154" s="5" t="s">
        <v>3</v>
      </c>
      <c r="C154" s="5"/>
      <c r="D154" s="7" t="s">
        <v>335</v>
      </c>
      <c r="E154" s="5"/>
      <c r="F154" s="5"/>
      <c r="G154" s="5"/>
      <c r="H154" s="5"/>
      <c r="I154" s="5"/>
      <c r="J154" s="10" t="s">
        <v>3</v>
      </c>
      <c r="K154" s="5"/>
      <c r="L154" s="5"/>
      <c r="M154" s="5"/>
      <c r="N154" s="5"/>
      <c r="O154" s="5"/>
      <c r="P154" s="10">
        <v>0</v>
      </c>
      <c r="Q154" s="11">
        <v>0</v>
      </c>
      <c r="R154" s="11"/>
      <c r="S154" s="11"/>
      <c r="T154" s="11"/>
      <c r="U154" s="11"/>
      <c r="V154" s="11">
        <f>$T$154+$U$154</f>
        <v>0</v>
      </c>
      <c r="W154" s="5" t="s">
        <v>3</v>
      </c>
    </row>
    <row r="155" s="1" customFormat="1" ht="17" customHeight="1" spans="1:23">
      <c r="A155" s="5" t="s">
        <v>336</v>
      </c>
      <c r="B155" s="5" t="s">
        <v>337</v>
      </c>
      <c r="C155" s="5"/>
      <c r="D155" s="7" t="s">
        <v>335</v>
      </c>
      <c r="E155" s="5"/>
      <c r="F155" s="5"/>
      <c r="G155" s="5"/>
      <c r="H155" s="5"/>
      <c r="I155" s="5"/>
      <c r="J155" s="10" t="s">
        <v>8</v>
      </c>
      <c r="K155" s="5"/>
      <c r="L155" s="5"/>
      <c r="M155" s="5"/>
      <c r="N155" s="5"/>
      <c r="O155" s="5"/>
      <c r="P155" s="10">
        <v>1</v>
      </c>
      <c r="Q155" s="11">
        <v>0</v>
      </c>
      <c r="R155" s="11"/>
      <c r="S155" s="11"/>
      <c r="T155" s="11"/>
      <c r="U155" s="11"/>
      <c r="V155" s="11">
        <f>$T$155+$U$155</f>
        <v>0</v>
      </c>
      <c r="W155" s="5" t="s">
        <v>3</v>
      </c>
    </row>
    <row r="156" s="1" customFormat="1" ht="21" customHeight="1" spans="1:23">
      <c r="A156" s="12"/>
      <c r="B156" s="12"/>
      <c r="C156" s="12"/>
      <c r="D156" s="12" t="s">
        <v>338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>
        <f>$T$6+$T$129</f>
        <v>0</v>
      </c>
      <c r="U156" s="12">
        <f>$U$6+$U$129</f>
        <v>0</v>
      </c>
      <c r="V156" s="12">
        <f>$T$156+$U$156</f>
        <v>0</v>
      </c>
      <c r="W156" s="12"/>
    </row>
    <row r="157" s="1" customFormat="1" ht="110" customHeight="1" spans="1:23">
      <c r="A157" s="8" t="s">
        <v>83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</row>
  </sheetData>
  <mergeCells count="147">
    <mergeCell ref="A1:W1"/>
    <mergeCell ref="B2:W2"/>
    <mergeCell ref="B3:W3"/>
    <mergeCell ref="A30:W30"/>
    <mergeCell ref="A57:W57"/>
    <mergeCell ref="A81:W81"/>
    <mergeCell ref="A107:W107"/>
    <mergeCell ref="A135:W135"/>
    <mergeCell ref="A157:W157"/>
    <mergeCell ref="A4:A5"/>
    <mergeCell ref="A31:A32"/>
    <mergeCell ref="A58:A59"/>
    <mergeCell ref="A82:A83"/>
    <mergeCell ref="A108:A109"/>
    <mergeCell ref="A136:A137"/>
    <mergeCell ref="B4:B5"/>
    <mergeCell ref="B31:B32"/>
    <mergeCell ref="B58:B59"/>
    <mergeCell ref="B82:B83"/>
    <mergeCell ref="B108:B109"/>
    <mergeCell ref="B136:B137"/>
    <mergeCell ref="C4:C5"/>
    <mergeCell ref="C31:C32"/>
    <mergeCell ref="C58:C59"/>
    <mergeCell ref="C82:C83"/>
    <mergeCell ref="C108:C109"/>
    <mergeCell ref="C136:C137"/>
    <mergeCell ref="D4:D5"/>
    <mergeCell ref="D31:D32"/>
    <mergeCell ref="D58:D59"/>
    <mergeCell ref="D82:D83"/>
    <mergeCell ref="D108:D109"/>
    <mergeCell ref="D136:D137"/>
    <mergeCell ref="E4:E5"/>
    <mergeCell ref="E31:E32"/>
    <mergeCell ref="E58:E59"/>
    <mergeCell ref="E82:E83"/>
    <mergeCell ref="E108:E109"/>
    <mergeCell ref="E136:E137"/>
    <mergeCell ref="F4:F5"/>
    <mergeCell ref="F31:F32"/>
    <mergeCell ref="F58:F59"/>
    <mergeCell ref="F82:F83"/>
    <mergeCell ref="F108:F109"/>
    <mergeCell ref="F136:F137"/>
    <mergeCell ref="G4:G5"/>
    <mergeCell ref="G31:G32"/>
    <mergeCell ref="G58:G59"/>
    <mergeCell ref="G82:G83"/>
    <mergeCell ref="G108:G109"/>
    <mergeCell ref="G136:G137"/>
    <mergeCell ref="H4:H5"/>
    <mergeCell ref="H31:H32"/>
    <mergeCell ref="H58:H59"/>
    <mergeCell ref="H82:H83"/>
    <mergeCell ref="H108:H109"/>
    <mergeCell ref="H136:H137"/>
    <mergeCell ref="I4:I5"/>
    <mergeCell ref="I31:I32"/>
    <mergeCell ref="I58:I59"/>
    <mergeCell ref="I82:I83"/>
    <mergeCell ref="I108:I109"/>
    <mergeCell ref="I136:I137"/>
    <mergeCell ref="J4:J5"/>
    <mergeCell ref="J31:J32"/>
    <mergeCell ref="J58:J59"/>
    <mergeCell ref="J82:J83"/>
    <mergeCell ref="J108:J109"/>
    <mergeCell ref="J136:J137"/>
    <mergeCell ref="K4:K5"/>
    <mergeCell ref="K31:K32"/>
    <mergeCell ref="K58:K59"/>
    <mergeCell ref="K82:K83"/>
    <mergeCell ref="K108:K109"/>
    <mergeCell ref="K136:K137"/>
    <mergeCell ref="L4:L5"/>
    <mergeCell ref="L31:L32"/>
    <mergeCell ref="L58:L59"/>
    <mergeCell ref="L82:L83"/>
    <mergeCell ref="L108:L109"/>
    <mergeCell ref="L136:L137"/>
    <mergeCell ref="M4:M5"/>
    <mergeCell ref="M31:M32"/>
    <mergeCell ref="M58:M59"/>
    <mergeCell ref="M82:M83"/>
    <mergeCell ref="M108:M109"/>
    <mergeCell ref="M136:M137"/>
    <mergeCell ref="N4:N5"/>
    <mergeCell ref="N31:N32"/>
    <mergeCell ref="N58:N59"/>
    <mergeCell ref="N82:N83"/>
    <mergeCell ref="N108:N109"/>
    <mergeCell ref="N136:N137"/>
    <mergeCell ref="O4:O5"/>
    <mergeCell ref="O31:O32"/>
    <mergeCell ref="O58:O59"/>
    <mergeCell ref="O82:O83"/>
    <mergeCell ref="O108:O109"/>
    <mergeCell ref="O136:O137"/>
    <mergeCell ref="P4:P5"/>
    <mergeCell ref="P31:P32"/>
    <mergeCell ref="P58:P59"/>
    <mergeCell ref="P82:P83"/>
    <mergeCell ref="P108:P109"/>
    <mergeCell ref="P136:P137"/>
    <mergeCell ref="Q4:Q5"/>
    <mergeCell ref="Q31:Q32"/>
    <mergeCell ref="Q58:Q59"/>
    <mergeCell ref="Q82:Q83"/>
    <mergeCell ref="Q108:Q109"/>
    <mergeCell ref="Q136:Q137"/>
    <mergeCell ref="R4:R5"/>
    <mergeCell ref="R31:R32"/>
    <mergeCell ref="R58:R59"/>
    <mergeCell ref="R82:R83"/>
    <mergeCell ref="R108:R109"/>
    <mergeCell ref="R136:R137"/>
    <mergeCell ref="S4:S5"/>
    <mergeCell ref="S31:S32"/>
    <mergeCell ref="S58:S59"/>
    <mergeCell ref="S82:S83"/>
    <mergeCell ref="S108:S109"/>
    <mergeCell ref="S136:S137"/>
    <mergeCell ref="T4:T5"/>
    <mergeCell ref="T31:T32"/>
    <mergeCell ref="T58:T59"/>
    <mergeCell ref="T82:T83"/>
    <mergeCell ref="T108:T109"/>
    <mergeCell ref="T136:T137"/>
    <mergeCell ref="U4:U5"/>
    <mergeCell ref="U31:U32"/>
    <mergeCell ref="U58:U59"/>
    <mergeCell ref="U82:U83"/>
    <mergeCell ref="U108:U109"/>
    <mergeCell ref="U136:U137"/>
    <mergeCell ref="V4:V5"/>
    <mergeCell ref="V31:V32"/>
    <mergeCell ref="V58:V59"/>
    <mergeCell ref="V82:V83"/>
    <mergeCell ref="V108:V109"/>
    <mergeCell ref="V136:V137"/>
    <mergeCell ref="W4:W5"/>
    <mergeCell ref="W31:W32"/>
    <mergeCell ref="W58:W59"/>
    <mergeCell ref="W82:W83"/>
    <mergeCell ref="W108:W109"/>
    <mergeCell ref="W136:W13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于洪明</cp:lastModifiedBy>
  <dcterms:created xsi:type="dcterms:W3CDTF">2023-05-12T11:15:00Z</dcterms:created>
  <dcterms:modified xsi:type="dcterms:W3CDTF">2025-06-19T07:07:15Z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7445F15F8DDF46B9BD6C88079058FE4D_12</vt:lpwstr>
  </property>
</Properties>
</file>